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4f82c14604048cb" /></Relationships>
</file>

<file path=xl/workbook.xml><?xml version="1.0" encoding="utf-8"?>
<x:workbook xmlns:x="http://schemas.openxmlformats.org/spreadsheetml/2006/main">
  <x:sheets>
    <x:sheet xmlns:r="http://schemas.openxmlformats.org/officeDocument/2006/relationships" name="MEP ranking" sheetId="6" r:id="R265f94fdeef2491f"/>
    <x:sheet xmlns:r="http://schemas.openxmlformats.org/officeDocument/2006/relationships" name="Legislation" sheetId="1" r:id="R1df53dcf2560466d"/>
    <x:sheet xmlns:r="http://schemas.openxmlformats.org/officeDocument/2006/relationships" name="Proposals and history" sheetId="2" r:id="R68512865c88f49d3"/>
    <x:sheet xmlns:r="http://schemas.openxmlformats.org/officeDocument/2006/relationships" name="MEP amendments" sheetId="3" r:id="R096c2a16430e4ba2"/>
    <x:sheet xmlns:r="http://schemas.openxmlformats.org/officeDocument/2006/relationships" name="Guidance and decisions" sheetId="4" r:id="R021cb4a273a3442f"/>
    <x:sheet xmlns:r="http://schemas.openxmlformats.org/officeDocument/2006/relationships" name="Scope and gaps" sheetId="5" r:id="Rfebc328b75814698"/>
    <x:sheet xmlns:r="http://schemas.openxmlformats.org/officeDocument/2006/relationships" name="MEP evidence" sheetId="7" r:id="Ra7c53152f5c44641"/>
  </x:sheets>
  <x:calcPr calcMode="auto" fullCalcOnLoad="1"/>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dd mmm yyyy"/>
    <x:numFmt numFmtId="201" formatCode="+0;-0;0"/>
    <x:numFmt numFmtId="202" formatCode="0.000"/>
    <x:numFmt numFmtId="203" formatCode="+0.0;-0.0;0.0"/>
    <x:numFmt numFmtId="204" formatCode="dd mmm yyyy"/>
  </x:numFmts>
  <x:fonts count="23">
    <x:font>
      <x:sz val="11"/>
      <x:name val="Carlito"/>
    </x:font>
    <x:font>
      <x:sz val="10"/>
      <x:color rgb="FF182C45"/>
      <x:name val="Arial"/>
    </x:font>
    <x:font>
      <x:b/>
      <x:sz val="16"/>
      <x:color rgb="FF182C45"/>
      <x:name val="Arial"/>
    </x:font>
    <x:font>
      <x:sz val="10"/>
      <x:color rgb="FF546477"/>
      <x:name val="Arial"/>
    </x:font>
    <x:font>
      <x:i/>
      <x:sz val="10"/>
      <x:color rgb="FF546477"/>
      <x:name val="Arial"/>
    </x:font>
    <x:font>
      <x:b/>
      <x:sz val="10"/>
      <x:color rgb="FFFFFFFF"/>
      <x:name val="Arial"/>
    </x:font>
    <x:font>
      <x:sz val="10"/>
      <x:color rgb="FF1766A2"/>
      <x:name val="Arial"/>
    </x:font>
    <x:font>
      <x:b/>
      <x:sz val="16"/>
      <x:color rgb="FF223D60"/>
      <x:name val="Arial"/>
    </x:font>
    <x:font>
      <x:i/>
      <x:sz val="10"/>
      <x:color rgb="FF684A00"/>
      <x:name val="Arial"/>
    </x:font>
    <x:font>
      <x:sz val="10"/>
      <x:color rgb="FF684A00"/>
      <x:name val="Arial"/>
    </x:font>
    <x:font>
      <x:sz val="10"/>
      <x:color rgb="FF18324D"/>
      <x:name val="Arial"/>
    </x:font>
    <x:font>
      <x:b/>
      <x:sz val="16"/>
      <x:color rgb="FF18324D"/>
      <x:name val="Arial"/>
    </x:font>
    <x:font>
      <x:sz val="10"/>
      <x:color rgb="FF52667D"/>
      <x:name val="Arial"/>
    </x:font>
    <x:font>
      <x:sz val="11"/>
      <x:name val="Carlito"/>
    </x:font>
    <x:font>
      <x:sz val="10"/>
      <x:color rgb="FF182C45"/>
      <x:name val="Arial"/>
    </x:font>
    <x:font>
      <x:b/>
      <x:sz val="16"/>
      <x:color rgb="FF182C45"/>
      <x:name val="Arial"/>
    </x:font>
    <x:font>
      <x:sz val="10"/>
      <x:color rgb="FF546477"/>
      <x:name val="Arial"/>
    </x:font>
    <x:font>
      <x:i/>
      <x:sz val="10"/>
      <x:color rgb="FF546477"/>
      <x:name val="Arial"/>
    </x:font>
    <x:font>
      <x:b/>
      <x:sz val="10"/>
      <x:color rgb="FFFFFFFF"/>
      <x:name val="Arial"/>
    </x:font>
    <x:font>
      <x:sz val="10"/>
      <x:color rgb="FF1766A2"/>
      <x:name val="Arial"/>
    </x:font>
    <x:font>
      <x:b/>
      <x:sz val="16"/>
      <x:color rgb="FF223D60"/>
      <x:name val="Arial"/>
    </x:font>
    <x:font>
      <x:i/>
      <x:sz val="10"/>
      <x:color rgb="FF684A00"/>
      <x:name val="Arial"/>
    </x:font>
    <x:font>
      <x:sz val="10"/>
      <x:color rgb="FF684A00"/>
      <x:name val="Arial"/>
    </x:font>
  </x:fonts>
  <x:fills count="17">
    <x:fill>
      <x:patternFill patternType="none"/>
    </x:fill>
    <x:fill>
      <x:patternFill patternType="gray125"/>
    </x:fill>
    <x:fill>
      <x:patternFill patternType="solid">
        <x:fgColor rgb="FF223D60"/>
      </x:patternFill>
    </x:fill>
    <x:fill>
      <x:patternFill patternType="solid">
        <x:fgColor rgb="FF223D60"/>
      </x:patternFill>
    </x:fill>
    <x:fill>
      <x:patternFill patternType="solid">
        <x:fgColor rgb="FF223D60"/>
      </x:patternFill>
    </x:fill>
    <x:fill>
      <x:patternFill patternType="solid">
        <x:fgColor rgb="FFFFF2CC"/>
      </x:patternFill>
    </x:fill>
    <x:fill>
      <x:patternFill patternType="solid">
        <x:fgColor rgb="FF223D60"/>
      </x:patternFill>
    </x:fill>
    <x:fill>
      <x:patternFill patternType="solid">
        <x:fgColor rgb="FFF2F6FA"/>
      </x:patternFill>
    </x:fill>
    <x:fill>
      <x:patternFill patternType="solid">
        <x:fgColor rgb="FFFFFFFF"/>
      </x:patternFill>
    </x:fill>
    <x:fill>
      <x:patternFill patternType="solid">
        <x:fgColor rgb="FFFFF2CC"/>
      </x:patternFill>
    </x:fill>
    <x:fill>
      <x:patternFill patternType="solid">
        <x:fgColor rgb="FFEAF1F8"/>
      </x:patternFill>
    </x:fill>
    <x:fill>
      <x:patternFill patternType="none"/>
    </x:fill>
    <x:fill>
      <x:patternFill patternType="gray125"/>
    </x:fill>
    <x:fill>
      <x:patternFill patternType="solid">
        <x:fgColor rgb="FF223D60"/>
      </x:patternFill>
    </x:fill>
    <x:fill>
      <x:patternFill patternType="solid">
        <x:fgColor rgb="FF223D60"/>
      </x:patternFill>
    </x:fill>
    <x:fill>
      <x:patternFill patternType="solid">
        <x:fgColor rgb="FF223D60"/>
      </x:patternFill>
    </x:fill>
    <x:fill>
      <x:patternFill patternType="solid">
        <x:fgColor rgb="FFFFF2CC"/>
      </x:patternFill>
    </x:fill>
  </x:fills>
  <x:borders count="4">
    <x:border/>
    <x:border>
      <x:bottom style="thin">
        <x:color rgb="FFA9B7C7"/>
      </x:bottom>
    </x:border>
    <x:border/>
    <x:border>
      <x:bottom style="thin">
        <x:color rgb="FFA9B7C7"/>
      </x:bottom>
    </x:border>
  </x:borders>
  <x:cellStyleXfs count="2">
    <x:xf numFmtId="0" fontId="0" fillId="0" borderId="0"/>
    <x:xf numFmtId="0" fontId="13" fillId="11" borderId="2"/>
  </x:cellStyleXfs>
  <x:cellXfs count="110">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4"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2" borderId="0" xfId="0" applyNumberFormat="1" applyFont="1" applyFill="1" applyBorder="1" applyAlignment="1">
      <x:alignment wrapText="1"/>
    </x:xf>
    <x:xf numFmtId="0" fontId="1"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horizontal="center" wrapText="1"/>
    </x:xf>
    <x:xf numFmtId="0" fontId="5" fillId="3" borderId="0" xfId="0" applyNumberFormat="1" applyFont="1" applyFill="1" applyBorder="1" applyAlignment="1">
      <x:alignment horizontal="center" vertical="center" wrapText="1"/>
    </x:xf>
    <x:xf numFmtId="0" fontId="1"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horizontal="left" wrapText="1"/>
    </x:xf>
    <x:xf numFmtId="0" fontId="5" fillId="4" borderId="0" xfId="0" applyNumberFormat="1" applyFont="1" applyFill="1" applyBorder="1" applyAlignment="1">
      <x:alignment horizontal="left" vertical="center" wrapText="1"/>
    </x:xf>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wrapText="1"/>
    </x:xf>
    <x:xf numFmtId="0" fontId="4"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8" fillId="5" borderId="0" xfId="0" applyNumberFormat="1" applyFont="1" applyFill="1" applyBorder="1" applyAlignment="1">
      <x:alignment vertical="center" wrapText="1"/>
    </x:xf>
    <x:xf numFmtId="0" fontId="9" fillId="5" borderId="0" xfId="0" applyNumberFormat="1" applyFont="1" applyFill="1" applyBorder="1" applyAlignment="1">
      <x:alignment vertical="center" wrapText="1"/>
    </x:xf>
    <x:xf numFmtId="0" fontId="10" fillId="0" borderId="0" xfId="0" applyNumberFormat="1" applyFont="1" applyFill="1" applyBorder="1"/>
    <x:xf numFmtId="0" fontId="10" fillId="0" borderId="0" xfId="0" applyNumberFormat="1" applyFont="1" applyFill="1" applyBorder="1" applyAlignment="1">
      <x:alignment vertical="top"/>
    </x:xf>
    <x:xf numFmtId="0" fontId="10" fillId="0" borderId="0" xfId="0" applyNumberFormat="1" applyFont="1" applyFill="1" applyBorder="1" applyAlignment="1">
      <x:alignment vertical="top" wrapText="1"/>
    </x:xf>
    <x:xf numFmtId="0" fontId="10" fillId="6" borderId="0"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0" xfId="0" applyNumberFormat="1" applyFont="1" applyFill="1" applyBorder="1" applyAlignment="1">
      <x:alignment vertical="center" wrapText="1"/>
    </x:xf>
    <x:xf numFmtId="201" fontId="10" fillId="0" borderId="0" xfId="0" applyNumberFormat="1" applyFont="1" applyFill="1" applyBorder="1" applyAlignment="1">
      <x:alignment vertical="top" wrapText="1"/>
    </x:xf>
    <x:xf numFmtId="200" fontId="10" fillId="0" borderId="0" xfId="0" applyNumberFormat="1" applyFont="1" applyFill="1" applyBorder="1" applyAlignment="1">
      <x:alignment vertical="top" wrapText="1"/>
    </x:xf>
    <x:xf numFmtId="201" fontId="10" fillId="7" borderId="0" xfId="0" applyNumberFormat="1" applyFont="1" applyFill="1" applyBorder="1" applyAlignment="1">
      <x:alignment vertical="top" wrapText="1"/>
    </x:xf>
    <x:xf numFmtId="0" fontId="10" fillId="7" borderId="0" xfId="0" applyNumberFormat="1" applyFont="1" applyFill="1" applyBorder="1" applyAlignment="1">
      <x:alignment vertical="top" wrapText="1"/>
    </x:xf>
    <x:xf numFmtId="200" fontId="10" fillId="7" borderId="0" xfId="0" applyNumberFormat="1" applyFont="1" applyFill="1" applyBorder="1" applyAlignment="1">
      <x:alignment vertical="top" wrapText="1"/>
    </x:xf>
    <x:xf numFmtId="201" fontId="10" fillId="8" borderId="0" xfId="0" applyNumberFormat="1" applyFont="1" applyFill="1" applyBorder="1" applyAlignment="1">
      <x:alignment vertical="top" wrapText="1"/>
    </x:xf>
    <x:xf numFmtId="0" fontId="10" fillId="8" borderId="0" xfId="0" applyNumberFormat="1" applyFont="1" applyFill="1" applyBorder="1" applyAlignment="1">
      <x:alignment vertical="top" wrapText="1"/>
    </x:xf>
    <x:xf numFmtId="200" fontId="10" fillId="8" borderId="0" xfId="0" applyNumberFormat="1" applyFont="1" applyFill="1" applyBorder="1" applyAlignment="1">
      <x:alignment vertical="top" wrapText="1"/>
    </x:xf>
    <x:xf numFmtId="201" fontId="10" fillId="9" borderId="0" xfId="0" applyNumberFormat="1" applyFont="1" applyFill="1" applyBorder="1" applyAlignment="1">
      <x:alignment vertical="top" wrapText="1"/>
    </x:xf>
    <x:xf numFmtId="0" fontId="10" fillId="9" borderId="0" xfId="0" applyNumberFormat="1" applyFont="1" applyFill="1" applyBorder="1" applyAlignment="1">
      <x:alignment vertical="top" wrapText="1"/>
    </x:xf>
    <x:xf numFmtId="200" fontId="10" fillId="9" borderId="0" xfId="0" applyNumberFormat="1" applyFont="1" applyFill="1" applyBorder="1" applyAlignment="1">
      <x:alignment vertical="top" wrapText="1"/>
    </x:xf>
    <x:xf numFmtId="0" fontId="10" fillId="0" borderId="0" xfId="0" applyNumberFormat="1" applyFont="1" applyFill="1" applyBorder="1" applyAlignment="1">
      <x:alignment vertical="center"/>
    </x:xf>
    <x:xf numFmtId="0" fontId="11" fillId="0" borderId="0" xfId="0" applyNumberFormat="1" applyFont="1" applyFill="1" applyBorder="1" applyAlignment="1">
      <x:alignment vertical="center"/>
    </x:xf>
    <x:xf numFmtId="0" fontId="12" fillId="0" borderId="0" xfId="0" applyNumberFormat="1" applyFont="1" applyFill="1" applyBorder="1" applyAlignment="1">
      <x:alignment vertical="center"/>
    </x:xf>
    <x:xf numFmtId="0" fontId="10" fillId="6" borderId="0" xfId="0" applyNumberFormat="1" applyFont="1" applyFill="1" applyBorder="1" applyAlignment="1">
      <x:alignment vertical="center"/>
    </x:xf>
    <x:xf numFmtId="0" fontId="5" fillId="6" borderId="0" xfId="0" applyNumberFormat="1" applyFont="1" applyFill="1" applyBorder="1" applyAlignment="1">
      <x:alignment vertical="center"/>
    </x:xf>
    <x:xf numFmtId="0" fontId="10" fillId="10" borderId="0" xfId="0" applyNumberFormat="1" applyFont="1" applyFill="1" applyBorder="1" applyAlignment="1">
      <x:alignment vertical="center"/>
    </x:xf>
    <x:xf numFmtId="0" fontId="10" fillId="10" borderId="0" xfId="0" applyNumberFormat="1" applyFont="1" applyFill="1" applyBorder="1" applyAlignment="1">
      <x:alignment vertical="center" wrapText="1"/>
    </x:xf>
    <x:xf numFmtId="0" fontId="10" fillId="0" borderId="0" xfId="0" applyNumberFormat="1" applyFont="1" applyFill="1" applyBorder="1" applyAlignment="1">
      <x:alignment vertical="center" wrapText="1"/>
    </x:xf>
    <x:xf numFmtId="0" fontId="6" fillId="10" borderId="0" xfId="0" applyNumberFormat="1" applyFont="1" applyFill="1" applyBorder="1" applyAlignment="1">
      <x:alignment vertical="center"/>
    </x:xf>
    <x:xf numFmtId="0" fontId="6" fillId="0" borderId="0" xfId="0" applyNumberFormat="1" applyFont="1" applyFill="1" applyBorder="1" applyAlignment="1">
      <x:alignment vertical="center"/>
    </x:xf>
    <x:xf numFmtId="201" fontId="10" fillId="10" borderId="0" xfId="0" applyNumberFormat="1" applyFont="1" applyFill="1" applyBorder="1" applyAlignment="1">
      <x:alignment vertical="center"/>
    </x:xf>
    <x:xf numFmtId="201" fontId="10" fillId="0" borderId="0" xfId="0" applyNumberFormat="1" applyFont="1" applyFill="1" applyBorder="1" applyAlignment="1">
      <x:alignment vertical="center"/>
    </x:xf>
    <x:xf numFmtId="202" fontId="10" fillId="10" borderId="0" xfId="0" applyNumberFormat="1" applyFont="1" applyFill="1" applyBorder="1" applyAlignment="1">
      <x:alignment vertical="center"/>
    </x:xf>
    <x:xf numFmtId="202" fontId="10" fillId="0" borderId="0" xfId="0" applyNumberFormat="1" applyFont="1" applyFill="1" applyBorder="1" applyAlignment="1">
      <x:alignment vertical="center"/>
    </x:xf>
    <x:xf numFmtId="203" fontId="10" fillId="10" borderId="0" xfId="0" applyNumberFormat="1" applyFont="1" applyFill="1" applyBorder="1" applyAlignment="1">
      <x:alignment vertical="center"/>
    </x:xf>
    <x:xf numFmtId="203" fontId="10" fillId="0" borderId="0" xfId="0" applyNumberFormat="1" applyFont="1" applyFill="1" applyBorder="1" applyAlignment="1">
      <x:alignment vertical="center"/>
    </x:xf>
    <x:xf numFmtId="0" fontId="10" fillId="0" borderId="0" xfId="0" applyNumberFormat="1" applyFont="1" applyFill="1" applyBorder="1" applyAlignment="1">
      <x:alignment wrapText="1"/>
    </x:xf>
    <x:xf numFmtId="0" fontId="13" fillId="11" borderId="2" xfId="1"/>
    <x:xf numFmtId="0" fontId="14" fillId="11" borderId="2" xfId="1" applyNumberFormat="1" applyFont="1" applyFill="1" applyBorder="1"/>
    <x:xf numFmtId="0" fontId="15" fillId="11" borderId="2" xfId="1" applyNumberFormat="1" applyFont="1" applyFill="1" applyBorder="1"/>
    <x:xf numFmtId="0" fontId="16" fillId="11" borderId="2" xfId="1" applyNumberFormat="1" applyFont="1" applyFill="1" applyBorder="1"/>
    <x:xf numFmtId="0" fontId="17" fillId="11" borderId="2" xfId="1" applyNumberFormat="1" applyFont="1" applyFill="1" applyBorder="1"/>
    <x:xf numFmtId="0" fontId="14" fillId="11" borderId="3" xfId="1" applyNumberFormat="1" applyFont="1" applyFill="1" applyBorder="1"/>
    <x:xf numFmtId="0" fontId="14" fillId="13" borderId="2" xfId="1" applyNumberFormat="1" applyFont="1" applyFill="1" applyBorder="1"/>
    <x:xf numFmtId="0" fontId="18" fillId="13" borderId="2" xfId="1" applyNumberFormat="1" applyFont="1" applyFill="1" applyBorder="1"/>
    <x:xf numFmtId="0" fontId="18" fillId="13" borderId="2" xfId="1" applyNumberFormat="1" applyFont="1" applyFill="1" applyBorder="1" applyAlignment="1">
      <x:alignment wrapText="1"/>
    </x:xf>
    <x:xf numFmtId="0" fontId="18" fillId="13" borderId="2" xfId="1" applyNumberFormat="1" applyFont="1" applyFill="1" applyBorder="1" applyAlignment="1">
      <x:alignment horizontal="center" wrapText="1"/>
    </x:xf>
    <x:xf numFmtId="0" fontId="18" fillId="13" borderId="2" xfId="1" applyNumberFormat="1" applyFont="1" applyFill="1" applyBorder="1" applyAlignment="1">
      <x:alignment horizontal="center" vertical="center" wrapText="1"/>
    </x:xf>
    <x:xf numFmtId="0" fontId="14" fillId="11" borderId="2" xfId="1" applyNumberFormat="1" applyFont="1" applyFill="1" applyBorder="1" applyAlignment="1">
      <x:alignment wrapText="1"/>
    </x:xf>
    <x:xf numFmtId="0" fontId="14" fillId="11" borderId="2" xfId="1" applyNumberFormat="1" applyFont="1" applyFill="1" applyBorder="1" applyAlignment="1">
      <x:alignment vertical="top" wrapText="1"/>
    </x:xf>
    <x:xf numFmtId="204" fontId="14" fillId="11" borderId="2" xfId="1" applyNumberFormat="1" applyFont="1" applyFill="1" applyBorder="1" applyAlignment="1">
      <x:alignment vertical="top" wrapText="1"/>
    </x:xf>
    <x:xf numFmtId="0" fontId="19" fillId="11" borderId="2" xfId="1" applyNumberFormat="1" applyFont="1" applyFill="1" applyBorder="1" applyAlignment="1">
      <x:alignment vertical="top" wrapText="1"/>
    </x:xf>
    <x:xf numFmtId="0" fontId="14" fillId="13" borderId="2" xfId="1" applyNumberFormat="1" applyFont="1" applyFill="1" applyBorder="1" applyAlignment="1">
      <x:alignment wrapText="1"/>
    </x:xf>
    <x:xf numFmtId="0" fontId="14" fillId="14" borderId="2" xfId="1" applyNumberFormat="1" applyFont="1" applyFill="1" applyBorder="1"/>
    <x:xf numFmtId="0" fontId="18" fillId="14" borderId="2" xfId="1" applyNumberFormat="1" applyFont="1" applyFill="1" applyBorder="1"/>
    <x:xf numFmtId="0" fontId="18" fillId="14" borderId="2" xfId="1" applyNumberFormat="1" applyFont="1" applyFill="1" applyBorder="1" applyAlignment="1">
      <x:alignment wrapText="1"/>
    </x:xf>
    <x:xf numFmtId="0" fontId="18" fillId="14" borderId="2" xfId="1" applyNumberFormat="1" applyFont="1" applyFill="1" applyBorder="1" applyAlignment="1">
      <x:alignment horizontal="center" wrapText="1"/>
    </x:xf>
    <x:xf numFmtId="0" fontId="18" fillId="14" borderId="2" xfId="1" applyNumberFormat="1" applyFont="1" applyFill="1" applyBorder="1" applyAlignment="1">
      <x:alignment horizontal="center" vertical="center" wrapText="1"/>
    </x:xf>
    <x:xf numFmtId="0" fontId="14" fillId="15" borderId="2" xfId="1" applyNumberFormat="1" applyFont="1" applyFill="1" applyBorder="1"/>
    <x:xf numFmtId="0" fontId="18" fillId="15" borderId="2" xfId="1" applyNumberFormat="1" applyFont="1" applyFill="1" applyBorder="1"/>
    <x:xf numFmtId="0" fontId="18" fillId="15" borderId="2" xfId="1" applyNumberFormat="1" applyFont="1" applyFill="1" applyBorder="1" applyAlignment="1">
      <x:alignment wrapText="1"/>
    </x:xf>
    <x:xf numFmtId="0" fontId="18" fillId="15" borderId="2" xfId="1" applyNumberFormat="1" applyFont="1" applyFill="1" applyBorder="1" applyAlignment="1">
      <x:alignment horizontal="left" wrapText="1"/>
    </x:xf>
    <x:xf numFmtId="0" fontId="18" fillId="15" borderId="2" xfId="1" applyNumberFormat="1" applyFont="1" applyFill="1" applyBorder="1" applyAlignment="1">
      <x:alignment horizontal="left" vertical="center" wrapText="1"/>
    </x:xf>
    <x:xf numFmtId="0" fontId="15" fillId="11" borderId="2" xfId="1" applyNumberFormat="1" applyFont="1" applyFill="1" applyBorder="1" applyAlignment="1">
      <x:alignment wrapText="1"/>
    </x:xf>
    <x:xf numFmtId="0" fontId="15" fillId="11" borderId="2" xfId="1" applyNumberFormat="1" applyFont="1" applyFill="1" applyBorder="1" applyAlignment="1">
      <x:alignment vertical="center" wrapText="1"/>
    </x:xf>
    <x:xf numFmtId="0" fontId="14" fillId="11" borderId="2" xfId="1" applyNumberFormat="1" applyFont="1" applyFill="1" applyBorder="1" applyAlignment="1">
      <x:alignment vertical="center" wrapText="1"/>
    </x:xf>
    <x:xf numFmtId="0" fontId="16" fillId="11" borderId="2" xfId="1" applyNumberFormat="1" applyFont="1" applyFill="1" applyBorder="1" applyAlignment="1">
      <x:alignment wrapText="1"/>
    </x:xf>
    <x:xf numFmtId="0" fontId="16" fillId="11" borderId="2" xfId="1" applyNumberFormat="1" applyFont="1" applyFill="1" applyBorder="1" applyAlignment="1">
      <x:alignment vertical="center" wrapText="1"/>
    </x:xf>
    <x:xf numFmtId="0" fontId="17" fillId="11" borderId="2" xfId="1" applyNumberFormat="1" applyFont="1" applyFill="1" applyBorder="1" applyAlignment="1">
      <x:alignment wrapText="1"/>
    </x:xf>
    <x:xf numFmtId="0" fontId="17" fillId="11" borderId="2" xfId="1" applyNumberFormat="1" applyFont="1" applyFill="1" applyBorder="1" applyAlignment="1">
      <x:alignment vertical="center" wrapText="1"/>
    </x:xf>
    <x:xf numFmtId="0" fontId="20" fillId="11" borderId="2" xfId="1" applyNumberFormat="1" applyFont="1" applyFill="1" applyBorder="1" applyAlignment="1">
      <x:alignment vertical="center" wrapText="1"/>
    </x:xf>
    <x:xf numFmtId="0" fontId="17" fillId="16" borderId="2" xfId="1" applyNumberFormat="1" applyFont="1" applyFill="1" applyBorder="1" applyAlignment="1">
      <x:alignment vertical="center" wrapText="1"/>
    </x:xf>
    <x:xf numFmtId="0" fontId="14" fillId="16" borderId="2" xfId="1" applyNumberFormat="1" applyFont="1" applyFill="1" applyBorder="1" applyAlignment="1">
      <x:alignment vertical="center" wrapText="1"/>
    </x:xf>
    <x:xf numFmtId="0" fontId="21" fillId="16" borderId="2" xfId="1" applyNumberFormat="1" applyFont="1" applyFill="1" applyBorder="1" applyAlignment="1">
      <x:alignment vertical="center" wrapText="1"/>
    </x:xf>
    <x:xf numFmtId="0" fontId="22" fillId="16" borderId="2" xfId="1" applyNumberFormat="1" applyFont="1" applyFill="1" applyBorder="1" applyAlignment="1">
      <x:alignment vertical="center" wrapText="1"/>
    </x:xf>
  </x:cellXfs>
  <x:cellStyles count="1">
    <x:cellStyle name="Normal" xfId="0"/>
  </x:cellStyles>
  <x:dxfs count="17">
    <x:dxf>
      <x:font>
        <x:b/>
        <x:color rgb="FF1A5B51"/>
      </x:font>
      <x:fill>
        <x:patternFill>
          <x:bgColor rgb="FFDCEEEB"/>
        </x:patternFill>
      </x:fill>
    </x:dxf>
    <x:dxf>
      <x:font>
        <x:b/>
        <x:color rgb="FF1A5B51"/>
      </x:font>
      <x:fill>
        <x:patternFill>
          <x:bgColor rgb="FFDCEEEB"/>
        </x:patternFill>
      </x:fill>
    </x:dxf>
    <x:dxf>
      <x:font>
        <x:b/>
        <x:color rgb="FF1A5B51"/>
      </x:font>
      <x:fill>
        <x:patternFill>
          <x:bgColor rgb="FFDCEEEB"/>
        </x:patternFill>
      </x:fill>
    </x:dxf>
    <x:dxf>
      <x:font>
        <x:b/>
        <x:color rgb="FF1A5B51"/>
      </x:font>
      <x:fill>
        <x:patternFill>
          <x:bgColor rgb="FFDCEEEB"/>
        </x:patternFill>
      </x:fill>
    </x:dxf>
    <x:dxf>
      <x:font>
        <x:b/>
        <x:color rgb="FF1A5B51"/>
      </x:font>
      <x:fill>
        <x:patternFill>
          <x:bgColor rgb="FFDCEEEB"/>
        </x:patternFill>
      </x:fill>
    </x:dxf>
    <x:dxf>
      <x:fill>
        <x:patternFill>
          <x:bgColor rgb="FFFFF2CC"/>
        </x:patternFill>
      </x:fill>
    </x:dxf>
    <x:dxf>
      <x:font>
        <x:b/>
        <x:color rgb="FF684A00"/>
      </x:font>
      <x:fill>
        <x:patternFill>
          <x:bgColor rgb="FFFFE699"/>
        </x:patternFill>
      </x:fill>
    </x:dxf>
    <x:dxf>
      <x:fill>
        <x:patternFill>
          <x:bgColor rgb="FFFFF2CC"/>
        </x:patternFill>
      </x:fill>
    </x:dxf>
    <x:dxf>
      <x:font>
        <x:b/>
        <x:color rgb="FF684A00"/>
      </x:font>
      <x:fill>
        <x:patternFill>
          <x:bgColor rgb="FFFFE699"/>
        </x:patternFill>
      </x:fill>
    </x:dxf>
    <x:dxf>
      <x:fill>
        <x:patternFill>
          <x:bgColor rgb="FFFFF2CC"/>
        </x:patternFill>
      </x:fill>
    </x:dxf>
    <x:dxf>
      <x:font>
        <x:b/>
        <x:color rgb="FF684A00"/>
      </x:font>
      <x:fill>
        <x:patternFill>
          <x:bgColor rgb="FFFFE699"/>
        </x:patternFill>
      </x:fill>
    </x:dxf>
    <x:dxf>
      <x:fill>
        <x:patternFill>
          <x:bgColor rgb="FFFFF2CC"/>
        </x:patternFill>
      </x:fill>
    </x:dxf>
    <x:dxf>
      <x:font>
        <x:b/>
        <x:color rgb="FF684A00"/>
      </x:font>
      <x:fill>
        <x:patternFill>
          <x:bgColor rgb="FFFFE699"/>
        </x:patternFill>
      </x:fill>
    </x:dxf>
    <x:dxf>
      <x:font>
        <x:b/>
        <x:color rgb="FF126350"/>
      </x:font>
      <x:fill>
        <x:patternFill patternType="solid">
          <x:bgColor rgb="FFE1F2ED"/>
        </x:patternFill>
      </x:fill>
    </x:dxf>
    <x:dxf>
      <x:font>
        <x:b/>
        <x:color rgb="FFA52B3A"/>
      </x:font>
      <x:fill>
        <x:patternFill patternType="solid">
          <x:bgColor rgb="FFFCE7E7"/>
        </x:patternFill>
      </x:fill>
    </x:dxf>
    <x:dxf>
      <x:font>
        <x:b/>
        <x:color rgb="FF126350"/>
      </x:font>
      <x:fill>
        <x:patternFill patternType="solid">
          <x:bgColor rgb="FFE1F2ED"/>
        </x:patternFill>
      </x:fill>
    </x:dxf>
    <x:dxf>
      <x:font>
        <x:b/>
        <x:color rgb="FFA52B3A"/>
      </x:font>
      <x:fill>
        <x:patternFill patternType="solid">
          <x:bgColor rgb="FFFC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9fa2474a7fa4998" /><Relationship Type="http://schemas.openxmlformats.org/officeDocument/2006/relationships/theme" Target="/xl/theme/theme1.xml" Id="Re440a30f21854018" /><Relationship Type="http://schemas.openxmlformats.org/officeDocument/2006/relationships/sharedStrings" Target="/xl/sharedStrings.xml" Id="Rba259c89b25c41bd" /><Relationship Type="http://schemas.openxmlformats.org/officeDocument/2006/relationships/worksheet" Target="/xl/worksheets/sheet1.xml" Id="R1df53dcf2560466d" /><Relationship Type="http://schemas.openxmlformats.org/officeDocument/2006/relationships/worksheet" Target="/xl/worksheets/sheet2.xml" Id="R68512865c88f49d3" /><Relationship Type="http://schemas.openxmlformats.org/officeDocument/2006/relationships/worksheet" Target="/xl/worksheets/sheet3.xml" Id="R096c2a16430e4ba2" /><Relationship Type="http://schemas.openxmlformats.org/officeDocument/2006/relationships/worksheet" Target="/xl/worksheets/sheet4.xml" Id="R021cb4a273a3442f" /><Relationship Type="http://schemas.openxmlformats.org/officeDocument/2006/relationships/worksheet" Target="/xl/worksheets/sheet5.xml" Id="Rfebc328b75814698" /><Relationship Type="http://schemas.openxmlformats.org/officeDocument/2006/relationships/worksheet" Target="/xl/worksheets/sheet6.xml" Id="R265f94fdeef2491f" /><Relationship Type="http://schemas.openxmlformats.org/officeDocument/2006/relationships/worksheet" Target="/xl/worksheets/sheet7.xml" Id="Ra7c53152f5c44641" /></Relationships>
</file>

<file path=xl/tables/table1.xml><?xml version="1.0" encoding="utf-8"?>
<x:table xmlns:x="http://schemas.openxmlformats.org/spreadsheetml/2006/main" id="7" name="lawTable" displayName="lawTable" ref="A6:K64" headerRowCount="1" totalsRowCount="0" totalsRowShown="0">
  <x:autoFilter ref="A6:K64"/>
  <x:tableColumns count="11">
    <x:tableColumn id="1" name="Law / document"/>
    <x:tableColumn id="2" name="PET mention"/>
    <x:tableColumn id="3" name="Status"/>
    <x:tableColumn id="4" name="Article / amendment"/>
    <x:tableColumn id="5" name="Technology / technique"/>
    <x:tableColumn id="6" name="What it says"/>
    <x:tableColumn id="7" name="Legal effect"/>
    <x:tableColumn id="8" name="Source date"/>
    <x:tableColumn id="9" name="Official source"/>
    <x:tableColumn id="10" name="Notes"/>
    <x:tableColumn id="11" name="Supporting source"/>
  </x:tableColumns>
  <x:tableStyleInfo name="TableStyleMedium2" showFirstColumn="0" showLastColumn="0" showRowStripes="1" showColumnStripes="0"/>
</x:table>
</file>

<file path=xl/tables/table2.xml><?xml version="1.0" encoding="utf-8"?>
<x:table xmlns:x="http://schemas.openxmlformats.org/spreadsheetml/2006/main" id="8" name="proposalTable" displayName="proposalTable" ref="A6:L60" headerRowCount="1" totalsRowCount="0" totalsRowShown="0">
  <x:autoFilter ref="A6:L60"/>
  <x:tableColumns count="12">
    <x:tableColumn id="1" name="Law / document"/>
    <x:tableColumn id="2" name="PET mention"/>
    <x:tableColumn id="3" name="Status"/>
    <x:tableColumn id="4" name="Article / amendment"/>
    <x:tableColumn id="5" name="Technology / technique"/>
    <x:tableColumn id="6" name="What it says"/>
    <x:tableColumn id="7" name="Legal effect"/>
    <x:tableColumn id="8" name="Source date"/>
    <x:tableColumn id="9" name="Official source"/>
    <x:tableColumn id="10" name="Notes"/>
    <x:tableColumn id="11" name="Supporting source"/>
    <x:tableColumn id="12" name="MEPs / institutional author"/>
  </x:tableColumns>
  <x:tableStyleInfo name="TableStyleMedium2" showFirstColumn="0" showLastColumn="0" showRowStripes="1" showColumnStripes="0"/>
</x:table>
</file>

<file path=xl/tables/table3.xml><?xml version="1.0" encoding="utf-8"?>
<x:table xmlns:x="http://schemas.openxmlformats.org/spreadsheetml/2006/main" id="11" name="amendmentTable" displayName="amendmentTable" ref="A6:AE315" headerRowCount="1" totalsRowCount="0" totalsRowShown="0">
  <x:autoFilter ref="A6:AE315"/>
  <x:tableColumns count="31">
    <x:tableColumn id="1" name="Law / document"/>
    <x:tableColumn id="2" name="PET mention"/>
    <x:tableColumn id="3" name="Proposing MEP(s)"/>
    <x:tableColumn id="4" name="Rapporteur(s)"/>
    <x:tableColumn id="5" name="MEP attribution"/>
    <x:tableColumn id="6" name="Article / amendment"/>
    <x:tableColumn id="7" name="Status"/>
    <x:tableColumn id="8" name="Technology / technique"/>
    <x:tableColumn id="9" name="What it says"/>
    <x:tableColumn id="10" name="Legal effect"/>
    <x:tableColumn id="11" name="Source date"/>
    <x:tableColumn id="12" name="Official source"/>
    <x:tableColumn id="13" name="Notes"/>
    <x:tableColumn id="14" name="Supporting source"/>
    <x:tableColumn id="15" name="MEP source"/>
    <x:tableColumn id="16" name="PET support (-2 to +2)"/>
    <x:tableColumn id="17" name="Assessment"/>
    <x:tableColumn id="18" name="Scoring rationale"/>
    <x:tableColumn id="19" name="Confidence"/>
    <x:tableColumn id="20" name="Eligible for MEP ranking"/>
    <x:tableColumn id="21" name="International transfers"/>
    <x:tableColumn id="22" name="Safeguards"/>
    <x:tableColumn id="23" name="Original text summary"/>
    <x:tableColumn id="24" name="Proposed text summary"/>
    <x:tableColumn id="25" name="Attribution and aggregation"/>
    <x:tableColumn id="26" name="Amendment group"/>
    <x:tableColumn id="27" name="Evidence locator"/>
    <x:tableColumn id="28" name="Verification basis"/>
    <x:tableColumn id="29" name="Scored on"/>
    <x:tableColumn id="30" name="Scoring key"/>
    <x:tableColumn id="31" name="Score present"/>
  </x:tableColumns>
  <x:tableStyleInfo name="TableStyleMedium2" showFirstColumn="0" showLastColumn="0" showRowStripes="1" showColumnStripes="0"/>
</x:table>
</file>

<file path=xl/tables/table4.xml><?xml version="1.0" encoding="utf-8"?>
<x:table xmlns:x="http://schemas.openxmlformats.org/spreadsheetml/2006/main" id="10" name="guidanceTable" displayName="guidanceTable" ref="A6:K63" headerRowCount="1" totalsRowCount="0" totalsRowShown="0">
  <x:autoFilter ref="A6:K63"/>
  <x:tableColumns count="11">
    <x:tableColumn id="1" name="Law / document"/>
    <x:tableColumn id="2" name="PET mention"/>
    <x:tableColumn id="3" name="Status"/>
    <x:tableColumn id="4" name="Article / amendment"/>
    <x:tableColumn id="5" name="Technology / technique"/>
    <x:tableColumn id="6" name="What it says"/>
    <x:tableColumn id="7" name="Legal effect"/>
    <x:tableColumn id="8" name="Source date"/>
    <x:tableColumn id="9" name="Official source"/>
    <x:tableColumn id="10" name="Notes"/>
    <x:tableColumn id="11" name="Supporting source"/>
  </x:tableColumns>
  <x:tableStyleInfo name="TableStyleMedium2" showFirstColumn="0" showLastColumn="0" showRowStripes="1" showColumnStripes="0"/>
</x:table>
</file>

<file path=xl/tables/table5.xml><?xml version="1.0" encoding="utf-8"?>
<x:table xmlns:x="http://schemas.openxmlformats.org/spreadsheetml/2006/main" id="5" name="ScopeTable" displayName="ScopeTable" ref="A6:D33" headerRowCount="1" totalsRowCount="0" totalsRowShown="0">
  <x:autoFilter ref="A6:D33"/>
  <x:tableColumns count="4">
    <x:tableColumn id="1" name="Topic"/>
    <x:tableColumn id="2" name="Scope / finding / limitation"/>
    <x:tableColumn id="3" name="Status / next verification"/>
    <x:tableColumn id="4" name="Official reference"/>
  </x:tableColumns>
  <x:tableStyleInfo name="TableStyleMedium2" showFirstColumn="0" showLastColumn="0" showRowStripes="1" showColumnStripes="0"/>
</x:table>
</file>

<file path=xl/tables/table6.xml><?xml version="1.0" encoding="utf-8"?>
<x:table xmlns:x="http://schemas.openxmlformats.org/spreadsheetml/2006/main" id="13" name="MEPRanking" displayName="MEPRanking" ref="A6:O101" headerRowCount="1" totalsRowCount="0" totalsRowShown="0">
  <x:autoFilter ref="A6:O101"/>
  <x:tableColumns count="15">
    <x:tableColumn id="1" name="MEP"/>
    <x:tableColumn id="2" name="Rank"/>
    <x:tableColumn id="3" name="PET support score"/>
    <x:tableColumn id="4" name="Scored amendments"/>
    <x:tableColumn id="5" name="Legislative files"/>
    <x:tableColumn id="6" name="Evidence coverage"/>
    <x:tableColumn id="7" name="Confidence"/>
    <x:tableColumn id="8" name="Favourable"/>
    <x:tableColumn id="9" name="Neutral / mixed"/>
    <x:tableColumn id="10" name="Less favourable"/>
    <x:tableColumn id="11" name="Explicit PET amendments"/>
    <x:tableColumn id="12" name="Legislation assessed"/>
    <x:tableColumn id="13" name="Technologies addressed"/>
    <x:tableColumn id="14" name="Membership"/>
    <x:tableColumn id="15" name="Official profile"/>
  </x:tableColumns>
  <x:tableStyleInfo name="TableStyleMedium2" showFirstColumn="0" showLastColumn="0" showRowStripes="1" showColumnStripes="0"/>
</x:table>
</file>

<file path=xl/tables/table7.xml><?xml version="1.0" encoding="utf-8"?>
<x:table xmlns:x="http://schemas.openxmlformats.org/spreadsheetml/2006/main" id="12" name="MEPEvidence" displayName="MEPEvidence" ref="A6:M1047" headerRowCount="1" totalsRowCount="0" totalsRowShown="0">
  <x:tableColumns count="13">
    <x:tableColumn id="1" name="MEP"/>
    <x:tableColumn id="2" name="Legislative file"/>
    <x:tableColumn id="3" name="Amendment"/>
    <x:tableColumn id="4" name="PET score"/>
    <x:tableColumn id="5" name="Counted"/>
    <x:tableColumn id="6" name="Confidence"/>
    <x:tableColumn id="7" name="Scored in file"/>
    <x:tableColumn id="8" name="Weighted contribution"/>
    <x:tableColumn id="9" name="File count contribution"/>
    <x:tableColumn id="10" name="Official source"/>
    <x:tableColumn id="11" name="Attribution role"/>
    <x:tableColumn id="12" name="Explicit PET mention"/>
    <x:tableColumn id="13" name="Scoring ke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Type="http://schemas.openxmlformats.org/officeDocument/2006/relationships/table" Target="/xl/tables/table1.xml" Id="R63ae5f6e0e3146e4"/><Relationship Id="rIdVerifiedPET1" Type="http://schemas.openxmlformats.org/officeDocument/2006/relationships/hyperlink" Target="https://eur-lex.europa.eu/legal-content/EN/TXT/PDF/?uri=CELEX%3A32016R0679" TargetMode="External"/><Relationship Id="rIdVerifiedPET2" Type="http://schemas.openxmlformats.org/officeDocument/2006/relationships/hyperlink" Target="https://eur-lex.europa.eu/legal-content/EN/TXT/PDF/?uri=CELEX%3A32016R0679" TargetMode="External"/><Relationship Id="rIdVerifiedPET3" Type="http://schemas.openxmlformats.org/officeDocument/2006/relationships/hyperlink" Target="https://eur-lex.europa.eu/legal-content/EN/TXT/PDF/?uri=CELEX%3A32016R0679" TargetMode="External"/><Relationship Id="rIdVerifiedPET4" Type="http://schemas.openxmlformats.org/officeDocument/2006/relationships/hyperlink" Target="https://eur-lex.europa.eu/legal-content/EN/TXT/PDF/?uri=CELEX%3A32016R0679" TargetMode="External"/><Relationship Id="rIdVerifiedPET5" Type="http://schemas.openxmlformats.org/officeDocument/2006/relationships/hyperlink" Target="https://eur-lex.europa.eu/legal-content/EN/TXT/HTML/?uri=CELEX:32018R1725" TargetMode="External"/><Relationship Id="rIdVerifiedPET6" Type="http://schemas.openxmlformats.org/officeDocument/2006/relationships/hyperlink" Target="https://eur-lex.europa.eu/legal-content/EN/TXT/HTML/?uri=CELEX:32018R1725" TargetMode="External"/><Relationship Id="rIdVerifiedPET7" Type="http://schemas.openxmlformats.org/officeDocument/2006/relationships/hyperlink" Target="https://eur-lex.europa.eu/legal-content/EN/TXT/PDF/?uri=CELEX%3A32016L0680" TargetMode="External"/><Relationship Id="rIdVerifiedPET8" Type="http://schemas.openxmlformats.org/officeDocument/2006/relationships/hyperlink" Target="https://eur-lex.europa.eu/legal-content/EN/TXT/?uri=CELEX:32022R0868" TargetMode="External"/><Relationship Id="rIdVerifiedPET9" Type="http://schemas.openxmlformats.org/officeDocument/2006/relationships/hyperlink" Target="https://eur-lex.europa.eu/legal-content/EN/TXT/?uri=CELEX:32022R0868" TargetMode="External"/><Relationship Id="rIdVerifiedPET10" Type="http://schemas.openxmlformats.org/officeDocument/2006/relationships/hyperlink" Target="https://eur-lex.europa.eu/legal-content/EN/TXT/?uri=CELEX:32022R0868" TargetMode="External"/><Relationship Id="rIdVerifiedPET11" Type="http://schemas.openxmlformats.org/officeDocument/2006/relationships/hyperlink" Target="https://eur-lex.europa.eu/legal-content/EN/TXT/?uri=CELEX:32022R0868" TargetMode="External"/><Relationship Id="rIdVerifiedPET12" Type="http://schemas.openxmlformats.org/officeDocument/2006/relationships/hyperlink" Target="https://eur-lex.europa.eu/legal-content/EN/TXT/?uri=CELEX%3A32023R2854" TargetMode="External"/><Relationship Id="rIdVerifiedPET13" Type="http://schemas.openxmlformats.org/officeDocument/2006/relationships/hyperlink" Target="https://eur-lex.europa.eu/legal-content/EN/TXT/?uri=CELEX%3A32023R2854" TargetMode="External"/><Relationship Id="rIdVerifiedPET14" Type="http://schemas.openxmlformats.org/officeDocument/2006/relationships/hyperlink" Target="https://eur-lex.europa.eu/legal-content/EN/TXT/?uri=CELEX%3A32023R2854" TargetMode="External"/><Relationship Id="rIdVerifiedPET15" Type="http://schemas.openxmlformats.org/officeDocument/2006/relationships/hyperlink" Target="https://eur-lex.europa.eu/legal-content/EN/TXT/HTML/?uri=CELEX:32024R1689" TargetMode="External"/><Relationship Id="rIdVerifiedPET16" Type="http://schemas.openxmlformats.org/officeDocument/2006/relationships/hyperlink" Target="https://eur-lex.europa.eu/legal-content/EN/TXT/?uri=CELEX%3A02024R1689-20260727" TargetMode="External"/><Relationship Id="rIdVerifiedPET17" Type="http://schemas.openxmlformats.org/officeDocument/2006/relationships/hyperlink" Target="https://eur-lex.europa.eu/legal-content/EN/TXT/HTML/?uri=CELEX:32026R1744" TargetMode="External"/><Relationship Id="rIdVerifiedPET18" Type="http://schemas.openxmlformats.org/officeDocument/2006/relationships/hyperlink" Target="https://eur-lex.europa.eu/legal-content/EN/TXT/?uri=CELEX%3A02024R1689-20260727" TargetMode="External"/><Relationship Id="rIdVerifiedPET19" Type="http://schemas.openxmlformats.org/officeDocument/2006/relationships/hyperlink" Target="https://eur-lex.europa.eu/legal-content/EN/TXT/?uri=CELEX%3A02024R1689-20260727" TargetMode="External"/><Relationship Id="rIdVerifiedPET20" Type="http://schemas.openxmlformats.org/officeDocument/2006/relationships/hyperlink" Target="https://eur-lex.europa.eu/legal-content/EN/TXT/HTML/?uri=CELEX:32024R1689" TargetMode="External"/><Relationship Id="rIdVerifiedPET21" Type="http://schemas.openxmlformats.org/officeDocument/2006/relationships/hyperlink" Target="https://eur-lex.europa.eu/legal-content/EN/TXT/?uri=CELEX%3A32025R0327" TargetMode="External"/><Relationship Id="rIdVerifiedPET22" Type="http://schemas.openxmlformats.org/officeDocument/2006/relationships/hyperlink" Target="https://eur-lex.europa.eu/legal-content/EN/TXT/?uri=CELEX%3A32025R0327" TargetMode="External"/><Relationship Id="rIdVerifiedPET23" Type="http://schemas.openxmlformats.org/officeDocument/2006/relationships/hyperlink" Target="https://eur-lex.europa.eu/legal-content/EN/TXT/?uri=CELEX%3A32025R0327" TargetMode="External"/><Relationship Id="rIdVerifiedPET24" Type="http://schemas.openxmlformats.org/officeDocument/2006/relationships/hyperlink" Target="https://eur-lex.europa.eu/legal-content/EN/TXT/?uri=CELEX%3A32025R0327" TargetMode="External"/><Relationship Id="rIdVerifiedPET25" Type="http://schemas.openxmlformats.org/officeDocument/2006/relationships/hyperlink" Target="https://eur-lex.europa.eu/legal-content/EN/ALL/?uri=CELEX:32024R3018" TargetMode="External"/><Relationship Id="rIdVerifiedPET26" Type="http://schemas.openxmlformats.org/officeDocument/2006/relationships/hyperlink" Target="https://eur-lex.europa.eu/legal-content/EN/ALL/?uri=CELEX:32024R3018" TargetMode="External"/><Relationship Id="rIdVerifiedPET27" Type="http://schemas.openxmlformats.org/officeDocument/2006/relationships/hyperlink" Target="https://eur-lex.europa.eu/legal-content/EN/ALL/?uri=CELEX:32024R3018" TargetMode="External"/><Relationship Id="rIdVerifiedPET28" Type="http://schemas.openxmlformats.org/officeDocument/2006/relationships/hyperlink" Target="https://eur-lex.europa.eu/legal-content/EN/TXT/?uri=CELEX%3A32022L2555" TargetMode="External"/><Relationship Id="rIdVerifiedPET29" Type="http://schemas.openxmlformats.org/officeDocument/2006/relationships/hyperlink" Target="https://eur-lex.europa.eu/eli/reg_impl/2024/2690/oj/eng" TargetMode="External"/><Relationship Id="rIdVerifiedPET30" Type="http://schemas.openxmlformats.org/officeDocument/2006/relationships/hyperlink" Target="https://eur-lex.europa.eu/eli/reg/2024/2847/oj/eng" TargetMode="External"/><Relationship Id="rIdVerifiedPET31" Type="http://schemas.openxmlformats.org/officeDocument/2006/relationships/hyperlink" Target="https://eur-lex.europa.eu/eli/reg/2022/2554/oj/eng" TargetMode="External"/><Relationship Id="rIdVerifiedPET32" Type="http://schemas.openxmlformats.org/officeDocument/2006/relationships/hyperlink" Target="https://eur-lex.europa.eu/eli/reg_del/2024/1774/oj/eng" TargetMode="External"/><Relationship Id="rIdVerifiedPET33" Type="http://schemas.openxmlformats.org/officeDocument/2006/relationships/hyperlink" Target="https://eur-lex.europa.eu/eli/reg_del/2024/1774/oj/eng" TargetMode="External"/><Relationship Id="rIdVerifiedPET34" Type="http://schemas.openxmlformats.org/officeDocument/2006/relationships/hyperlink" Target="https://eur-lex.europa.eu/eli/reg/2024/1183/oj/eng" TargetMode="External"/><Relationship Id="rIdVerifiedPET35" Type="http://schemas.openxmlformats.org/officeDocument/2006/relationships/hyperlink" Target="https://eur-lex.europa.eu/eli/reg/2024/1183/oj/eng" TargetMode="External"/><Relationship Id="rIdVerifiedPET36" Type="http://schemas.openxmlformats.org/officeDocument/2006/relationships/hyperlink" Target="https://eur-lex.europa.eu/eli/reg/2024/1183/oj/eng" TargetMode="External"/><Relationship Id="rIdVerifiedPET37" Type="http://schemas.openxmlformats.org/officeDocument/2006/relationships/hyperlink" Target="https://eur-lex.europa.eu/legal-content/EN/TXT/?uri=CELEX%3A02024R2982-20260811" TargetMode="External"/><Relationship Id="rIdVerifiedPET38" Type="http://schemas.openxmlformats.org/officeDocument/2006/relationships/hyperlink" Target="https://eur-lex.europa.eu/legal-content/EN/TXT/HTML/?uri=CELEX:32026R1731" TargetMode="External"/><Relationship Id="rIdVerifiedPET39" Type="http://schemas.openxmlformats.org/officeDocument/2006/relationships/hyperlink" Target="https://eur-lex.europa.eu/legal-content/EN/TXT/?uri=CELEX%3A02024R2979-20260811" TargetMode="External"/><Relationship Id="rIdVerifiedPET40" Type="http://schemas.openxmlformats.org/officeDocument/2006/relationships/hyperlink" Target="https://eur-lex.europa.eu/legal-content/EN/TXT/HTML/?uri=CELEX:32026R1731" TargetMode="External"/><Relationship Id="rIdVerifiedPET41" Type="http://schemas.openxmlformats.org/officeDocument/2006/relationships/hyperlink" Target="https://eur-lex.europa.eu/eli/reg_impl/2024/2977/2026-08-11/eng" TargetMode="External"/><Relationship Id="rIdVerifiedPET42" Type="http://schemas.openxmlformats.org/officeDocument/2006/relationships/hyperlink" Target="https://eur-lex.europa.eu/legal-content/EN/TXT/HTML/?uri=CELEX:32026R1731" TargetMode="External"/><Relationship Id="rIdVerifiedPET43" Type="http://schemas.openxmlformats.org/officeDocument/2006/relationships/hyperlink" Target="https://eur-lex.europa.eu/legal-content/EN/TXT/PDF/?uri=OJ%3AL_202402981" TargetMode="External"/><Relationship Id="rIdVerifiedPET44" Type="http://schemas.openxmlformats.org/officeDocument/2006/relationships/hyperlink" Target="https://eur-lex.europa.eu/legal-content/EN/TXT/HTML/?uri=CELEX:32026R1731" TargetMode="External"/><Relationship Id="rIdVerifiedPET45" Type="http://schemas.openxmlformats.org/officeDocument/2006/relationships/hyperlink" Target="https://eur-lex.europa.eu/eli/reg_impl/2024/2977/2026-08-11/eng" TargetMode="External"/><Relationship Id="rIdVerifiedPET46" Type="http://schemas.openxmlformats.org/officeDocument/2006/relationships/hyperlink" Target="https://eur-lex.europa.eu/legal-content/EN/TXT/?uri=CELEX:32021D0914" TargetMode="External"/><Relationship Id="rIdVerifiedPET47" Type="http://schemas.openxmlformats.org/officeDocument/2006/relationships/hyperlink" Target="https://eur-lex.europa.eu/legal-content/EN/TXT/?uri=CELEX:32021D0915" TargetMode="External"/><Relationship Id="rIdVerifiedPET48" Type="http://schemas.openxmlformats.org/officeDocument/2006/relationships/hyperlink" Target="https://eur-lex.europa.eu/legal-content/EN/TXT/HTML/?uri=CELEX:32022R2065" TargetMode="External"/><Relationship Id="rIdVerifiedPET49" Type="http://schemas.openxmlformats.org/officeDocument/2006/relationships/hyperlink" Target="https://eur-lex.europa.eu/eli/reg_del/2025/2050/oj/eng" TargetMode="External"/><Relationship Id="rIdVerifiedPET50" Type="http://schemas.openxmlformats.org/officeDocument/2006/relationships/hyperlink" Target="https://eur-lex.europa.eu/eli/reg_del/2025/2050/oj/eng" TargetMode="External"/><Relationship Id="rIdVerifiedPET51" Type="http://schemas.openxmlformats.org/officeDocument/2006/relationships/hyperlink" Target="https://eur-lex.europa.eu/eli/reg_del/2022/30/oj/eng" TargetMode="External"/><Relationship Id="rIdVerifiedPET52" Type="http://schemas.openxmlformats.org/officeDocument/2006/relationships/hyperlink" Target="https://eur-lex.europa.eu/legal-content/EN/TXT/?uri=CELEX%3A02022R0030-20231027" TargetMode="External"/><Relationship Id="rIdVerifiedPET53" Type="http://schemas.openxmlformats.org/officeDocument/2006/relationships/hyperlink" Target="https://eur-lex.europa.eu/eli/reg/2015/758/oj/eng" TargetMode="External"/><Relationship Id="rIdVerifiedPET54" Type="http://schemas.openxmlformats.org/officeDocument/2006/relationships/hyperlink" Target="https://eur-lex.europa.eu/eli/reg_impl/2017/78/oj/eng" TargetMode="External"/><Relationship Id="rIdVerifiedPET55" Type="http://schemas.openxmlformats.org/officeDocument/2006/relationships/hyperlink" Target="https://eur-lex.europa.eu/eli/reg/2015/758/oj/eng" TargetMode="External"/><Relationship Id="rIdVerifiedPET56" Type="http://schemas.openxmlformats.org/officeDocument/2006/relationships/hyperlink" Target="https://eur-lex.europa.eu/legal-content/EN/TXT/?uri=CELEX:02017R0079-20251117" TargetMode="External"/><Relationship Id="rIdVerifiedPET57" Type="http://schemas.openxmlformats.org/officeDocument/2006/relationships/hyperlink" Target="https://eur-lex.europa.eu/legal-content/EN/TXT/?uri=CELEX%3A32017R0079" TargetMode="External"/><Relationship Id="rIdVerifiedPET58" Type="http://schemas.openxmlformats.org/officeDocument/2006/relationships/hyperlink" Target="https://eur-lex.europa.eu/legal-content/EN/TXT/HTML/?uri=CELEX:32022R1925" TargetMode="External"/><Relationship Id="rIdVerifiedPET59" Type="http://schemas.openxmlformats.org/officeDocument/2006/relationships/hyperlink" Target="https://eur-lex.europa.eu/legal-content/EN/TXT/HTML/?uri=CELEX:32022R1925" TargetMode="External"/><Relationship Id="rIdVerifiedPET60" Type="http://schemas.openxmlformats.org/officeDocument/2006/relationships/hyperlink" Target="https://eur-lex.europa.eu/legal-content/EN/TXT/HTML/?uri=CELEX:32022R1925" TargetMode="External"/><Relationship Id="rIdVerifiedPET61" Type="http://schemas.openxmlformats.org/officeDocument/2006/relationships/hyperlink" Target="https://eur-lex.europa.eu/LexUriServ/LexUriServ.do?uri=CONSLEG:2002L0058:20091219:EN:PDF" TargetMode="External"/><Relationship Id="rIdVerifiedPET62" Type="http://schemas.openxmlformats.org/officeDocument/2006/relationships/hyperlink" Target="https://eur-lex.europa.eu/LexUriServ/LexUriServ.do?uri=CONSLEG:2002L0058:20091219:EN:PDF" TargetMode="External"/><Relationship Id="rIdVerifiedPET63" Type="http://schemas.openxmlformats.org/officeDocument/2006/relationships/hyperlink" Target="https://eur-lex.europa.eu/eli/dir/2023/2661/oj/eng" TargetMode="External"/><Relationship Id="rIdVerifiedPET64" Type="http://schemas.openxmlformats.org/officeDocument/2006/relationships/hyperlink" Target="https://eur-lex.europa.eu/eli/dir/2019/1024/oj/eng" TargetMode="External"/><Relationship Id="rIdVerifiedPET65" Type="http://schemas.openxmlformats.org/officeDocument/2006/relationships/hyperlink" Target="https://eur-lex.europa.eu/legal-content/EN/TXT/HTML/?uri=CELEX:32024R1624" TargetMode="External"/><Relationship Id="rIdVerifiedPET66" Type="http://schemas.openxmlformats.org/officeDocument/2006/relationships/hyperlink" Target="https://eur-lex.europa.eu/eli/dir/2024/1640/oj/eng" TargetMode="External"/><Relationship Id="rIdVerifiedPET67" Type="http://schemas.openxmlformats.org/officeDocument/2006/relationships/hyperlink" Target="https://eur-lex.europa.eu/eli/reg_del/2024/1774/oj/eng" TargetMode="External"/><Relationship Id="rIdVerifiedPET68" Type="http://schemas.openxmlformats.org/officeDocument/2006/relationships/hyperlink" Target="https://eur-lex.europa.eu/legal-content/EN/TXT/?uri=CELEX:02025R1569-20260811" TargetMode="External"/><Relationship Id="rIdVerifiedPET69" Type="http://schemas.openxmlformats.org/officeDocument/2006/relationships/hyperlink" Target="https://eur-lex.europa.eu/eli/reg_impl/2026/1735/oj/eng" TargetMode="External"/><Relationship Id="rIdVerifiedPET70" Type="http://schemas.openxmlformats.org/officeDocument/2006/relationships/hyperlink" Target="https://eur-lex.europa.eu/eli/reg_impl/2026/1735/oj/eng" TargetMode="External"/><Relationship Id="rIdVerifiedPET71" Type="http://schemas.openxmlformats.org/officeDocument/2006/relationships/hyperlink" Target="https://eur-lex.europa.eu/eli/reg_impl/2025/1569/oj/eng" TargetMode="External"/><Relationship Id="rIdVerifiedPET72" Type="http://schemas.openxmlformats.org/officeDocument/2006/relationships/hyperlink" Target="https://eur-lex.europa.eu/legal-content/EN/TXT/PDF/?uri=CELEX%3A32018R1725" TargetMode="External"/><Relationship Id="rIdVerifiedPET73" Type="http://schemas.openxmlformats.org/officeDocument/2006/relationships/hyperlink" Target="https://eur-lex.europa.eu/legal-content/EN/TXT/PDF/?uri=CELEX%3A32018R1725" TargetMode="External"/><Relationship Id="rIdVerifiedPET74" Type="http://schemas.openxmlformats.org/officeDocument/2006/relationships/hyperlink" Target="https://eur-lex.europa.eu/legal-content/EN/TXT/PDF/?uri=CELEX%3A32022R0868" TargetMode="External"/><Relationship Id="rIdVerifiedPET75" Type="http://schemas.openxmlformats.org/officeDocument/2006/relationships/hyperlink" Target="https://eur-lex.europa.eu/legal-content/EN/TXT/PDF/?uri=CELEX%3A32022R0868" TargetMode="External"/><Relationship Id="rIdVerifiedPET76" Type="http://schemas.openxmlformats.org/officeDocument/2006/relationships/hyperlink" Target="https://eur-lex.europa.eu/legal-content/EN/TXT/PDF/?uri=CELEX%3A32022R0868" TargetMode="External"/><Relationship Id="rIdVerifiedPET77" Type="http://schemas.openxmlformats.org/officeDocument/2006/relationships/hyperlink" Target="https://eur-lex.europa.eu/legal-content/EN/TXT/PDF/?uri=CELEX%3A32022R0868" TargetMode="External"/><Relationship Id="rIdVerifiedPET78" Type="http://schemas.openxmlformats.org/officeDocument/2006/relationships/hyperlink" Target="https://eur-lex.europa.eu/legal-content/EN/TXT/PDF/?uri=CELEX%3A32024R3018" TargetMode="External"/><Relationship Id="rIdVerifiedPET79" Type="http://schemas.openxmlformats.org/officeDocument/2006/relationships/hyperlink" Target="https://eur-lex.europa.eu/legal-content/EN/TXT/PDF/?uri=CELEX%3A32024R3018" TargetMode="External"/><Relationship Id="rIdVerifiedPET80" Type="http://schemas.openxmlformats.org/officeDocument/2006/relationships/hyperlink" Target="https://eur-lex.europa.eu/legal-content/EN/TXT/PDF/?uri=CELEX%3A32024R3018" TargetMode="External"/><Relationship Id="rIdVerifiedPET81" Type="http://schemas.openxmlformats.org/officeDocument/2006/relationships/hyperlink" Target="https://eur-lex.europa.eu/legal-content/EN/TXT/PDF/?uri=CELEX%3A32024R2690" TargetMode="External"/><Relationship Id="rIdVerifiedPET82" Type="http://schemas.openxmlformats.org/officeDocument/2006/relationships/hyperlink" Target="https://eur-lex.europa.eu/legal-content/EN/TXT/PDF/?uri=CELEX%3A32022R2554" TargetMode="External"/><Relationship Id="rIdVerifiedPET83" Type="http://schemas.openxmlformats.org/officeDocument/2006/relationships/hyperlink" Target="https://eur-lex.europa.eu/legal-content/EN/TXT/PDF/?uri=CELEX%3A32024R1183" TargetMode="External"/><Relationship Id="rIdVerifiedPET84" Type="http://schemas.openxmlformats.org/officeDocument/2006/relationships/hyperlink" Target="https://eur-lex.europa.eu/legal-content/EN/TXT/PDF/?uri=CELEX%3A32024R1183" TargetMode="External"/><Relationship Id="rIdVerifiedPET85" Type="http://schemas.openxmlformats.org/officeDocument/2006/relationships/hyperlink" Target="https://eur-lex.europa.eu/legal-content/EN/TXT/PDF/?uri=CELEX%3A32024R1183" TargetMode="External"/><Relationship Id="rIdVerifiedPET86" Type="http://schemas.openxmlformats.org/officeDocument/2006/relationships/hyperlink" Target="https://eur-lex.europa.eu/legal-content/EN/TXT/PDF/?uri=CELEX%3A32021D0914" TargetMode="External"/><Relationship Id="rIdVerifiedPET87" Type="http://schemas.openxmlformats.org/officeDocument/2006/relationships/hyperlink" Target="https://eur-lex.europa.eu/legal-content/EN/TXT/PDF/?uri=CELEX%3A32015R0758" TargetMode="External"/><Relationship Id="rIdVerifiedPET88" Type="http://schemas.openxmlformats.org/officeDocument/2006/relationships/hyperlink" Target="https://eur-lex.europa.eu/legal-content/EN/TXT/PDF/?uri=CELEX%3A32022R1925" TargetMode="External"/><Relationship Id="rIdVerifiedPET89" Type="http://schemas.openxmlformats.org/officeDocument/2006/relationships/hyperlink" Target="https://eur-lex.europa.eu/legal-content/EN/TXT/PDF/?uri=CELEX%3A32022R1925" TargetMode="External"/><Relationship Id="rIdVerifiedPET90" Type="http://schemas.openxmlformats.org/officeDocument/2006/relationships/hyperlink" Target="https://eur-lex.europa.eu/legal-content/EN/TXT/PDF/?uri=CELEX%3A32022R1925" TargetMode="External"/><Relationship Id="rIdVerifiedPET91" Type="http://schemas.openxmlformats.org/officeDocument/2006/relationships/hyperlink" Target="https://eur-lex.europa.eu/legal-content/EN/TXT/PDF/?uri=CELEX%3A32023L2661" TargetMode="External"/><Relationship Id="rIdVerifiedPET92" Type="http://schemas.openxmlformats.org/officeDocument/2006/relationships/hyperlink" Target="https://eur-lex.europa.eu/legal-content/EN/TXT/PDF/?uri=CELEX%3A32024R1624" TargetMode="External"/></Relationships>
</file>

<file path=xl/worksheets/_rels/sheet2.xml.rels><?xml version='1.0' encoding='utf-8'?>
<Relationships xmlns="http://schemas.openxmlformats.org/package/2006/relationships"><Relationship Type="http://schemas.openxmlformats.org/officeDocument/2006/relationships/table" Target="/xl/tables/table2.xml" Id="R2026659244934448"/><Relationship Id="rIdVerifiedPET1" Type="http://schemas.openxmlformats.org/officeDocument/2006/relationships/hyperlink" Target="https://eur-lex.europa.eu/legal-content/EN/TXT/HTML/?uri=CELEX:32024R1689" TargetMode="External"/><Relationship Id="rIdVerifiedPET2" Type="http://schemas.openxmlformats.org/officeDocument/2006/relationships/hyperlink" Target="https://eur-lex.europa.eu/legal-content/EN/TXT/HTML/?uri=CELEX:32026R1744" TargetMode="External"/><Relationship Id="rIdVerifiedPET3" Type="http://schemas.openxmlformats.org/officeDocument/2006/relationships/hyperlink" Target="https://eur-lex.europa.eu/legal-content/EN/TXT/HTML/?uri=CELEX:52025PC0837" TargetMode="External"/><Relationship Id="rIdVerifiedPET4" Type="http://schemas.openxmlformats.org/officeDocument/2006/relationships/hyperlink" Target="https://oeil.europarl.europa.eu/oeil/en/procedure-file?reference=2025/0360(COD)" TargetMode="External"/><Relationship Id="rIdVerifiedPET5" Type="http://schemas.openxmlformats.org/officeDocument/2006/relationships/hyperlink" Target="https://eur-lex.europa.eu/legal-content/EN/TXT/HTML/?uri=CELEX:52025PC0837" TargetMode="External"/><Relationship Id="rIdVerifiedPET6" Type="http://schemas.openxmlformats.org/officeDocument/2006/relationships/hyperlink" Target="https://oeil.europarl.europa.eu/oeil/en/procedure-file?reference=2025/0360(COD)" TargetMode="External"/><Relationship Id="rIdVerifiedPET7" Type="http://schemas.openxmlformats.org/officeDocument/2006/relationships/hyperlink" Target="https://eur-lex.europa.eu/legal-content/EN/TXT/HTML/?uri=CELEX:52025PC0837" TargetMode="External"/><Relationship Id="rIdVerifiedPET8" Type="http://schemas.openxmlformats.org/officeDocument/2006/relationships/hyperlink" Target="https://oeil.europarl.europa.eu/oeil/en/procedure-file?reference=2025/0360(COD)" TargetMode="External"/><Relationship Id="rIdVerifiedPET9" Type="http://schemas.openxmlformats.org/officeDocument/2006/relationships/hyperlink" Target="https://eur-lex.europa.eu/legal-content/EN/TXT/HTML/?uri=CELEX:52025PC0837" TargetMode="External"/><Relationship Id="rIdVerifiedPET10" Type="http://schemas.openxmlformats.org/officeDocument/2006/relationships/hyperlink" Target="https://oeil.europarl.europa.eu/oeil/en/procedure-file?reference=2025/0360(COD)" TargetMode="External"/><Relationship Id="rIdVerifiedPET11" Type="http://schemas.openxmlformats.org/officeDocument/2006/relationships/hyperlink" Target="https://eur-lex.europa.eu/legal-content/EN/TXT/HTML/?uri=CELEX:52025PC0837" TargetMode="External"/><Relationship Id="rIdVerifiedPET12" Type="http://schemas.openxmlformats.org/officeDocument/2006/relationships/hyperlink" Target="https://oeil.europarl.europa.eu/oeil/en/procedure-file?reference=2025/0360(COD)" TargetMode="External"/><Relationship Id="rIdVerifiedPET13" Type="http://schemas.openxmlformats.org/officeDocument/2006/relationships/hyperlink" Target="https://eur-lex.europa.eu/legal-content/EN/TXT/HTML/?uri=CELEX:52025PC0837" TargetMode="External"/><Relationship Id="rIdVerifiedPET14" Type="http://schemas.openxmlformats.org/officeDocument/2006/relationships/hyperlink" Target="https://oeil.europarl.europa.eu/oeil/en/procedure-file?reference=2025/0360(COD)" TargetMode="External"/><Relationship Id="rIdVerifiedPET15" Type="http://schemas.openxmlformats.org/officeDocument/2006/relationships/hyperlink" Target="https://eur-lex.europa.eu/legal-content/EN/TXT/HTML/?uri=CELEX:52025PC0837" TargetMode="External"/><Relationship Id="rIdVerifiedPET16" Type="http://schemas.openxmlformats.org/officeDocument/2006/relationships/hyperlink" Target="https://oeil.europarl.europa.eu/oeil/en/procedure-file?reference=2025/0360(COD)" TargetMode="External"/><Relationship Id="rIdVerifiedPET17" Type="http://schemas.openxmlformats.org/officeDocument/2006/relationships/hyperlink" Target="https://eur-lex.europa.eu/legal-content/EN/TXT/HTML/?uri=CELEX:52023PC0369" TargetMode="External"/><Relationship Id="rIdVerifiedPET18" Type="http://schemas.openxmlformats.org/officeDocument/2006/relationships/hyperlink" Target="https://oeil.europarl.europa.eu/oeil/en/procedure-file?reference=2023/0212(COD)" TargetMode="External"/><Relationship Id="rIdVerifiedPET19" Type="http://schemas.openxmlformats.org/officeDocument/2006/relationships/hyperlink" Target="https://eur-lex.europa.eu/legal-content/EN/TXT/HTML/?uri=CELEX:52023PC0369" TargetMode="External"/><Relationship Id="rIdVerifiedPET20" Type="http://schemas.openxmlformats.org/officeDocument/2006/relationships/hyperlink" Target="https://oeil.europarl.europa.eu/oeil/en/procedure-file?reference=2023/0212(COD)" TargetMode="External"/><Relationship Id="rIdVerifiedPET21" Type="http://schemas.openxmlformats.org/officeDocument/2006/relationships/hyperlink" Target="https://eur-lex.europa.eu/legal-content/EN/TXT/HTML/?uri=CELEX:52023PC0369" TargetMode="External"/><Relationship Id="rIdVerifiedPET22" Type="http://schemas.openxmlformats.org/officeDocument/2006/relationships/hyperlink" Target="https://oeil.europarl.europa.eu/oeil/en/procedure-file?reference=2023/0212(COD)" TargetMode="External"/><Relationship Id="rIdVerifiedPET23" Type="http://schemas.openxmlformats.org/officeDocument/2006/relationships/hyperlink" Target="https://eur-lex.europa.eu/legal-content/EN/TXT/HTML/?uri=CELEX:52023PC0369" TargetMode="External"/><Relationship Id="rIdVerifiedPET24" Type="http://schemas.openxmlformats.org/officeDocument/2006/relationships/hyperlink" Target="https://oeil.europarl.europa.eu/oeil/en/procedure-file?reference=2023/0212(COD)" TargetMode="External"/><Relationship Id="rIdVerifiedPET25" Type="http://schemas.openxmlformats.org/officeDocument/2006/relationships/hyperlink" Target="https://eur-lex.europa.eu/legal-content/EN/TXT/HTML/?uri=CELEX:52023PC0367" TargetMode="External"/><Relationship Id="rIdVerifiedPET26" Type="http://schemas.openxmlformats.org/officeDocument/2006/relationships/hyperlink" Target="https://oeil.europarl.europa.eu/oeil/en/procedure-file?reference=2023/0210(COD)" TargetMode="External"/><Relationship Id="rIdVerifiedPET27" Type="http://schemas.openxmlformats.org/officeDocument/2006/relationships/hyperlink" Target="https://eur-lex.europa.eu/legal-content/EN/TXT/HTML/?uri=CELEX:52026PC0502" TargetMode="External"/><Relationship Id="rIdVerifiedPET28" Type="http://schemas.openxmlformats.org/officeDocument/2006/relationships/hyperlink" Target="https://oeil.europarl.europa.eu/oeil/en/procedure-file?reference=2026/0138(COD)" TargetMode="External"/><Relationship Id="rIdVerifiedPET29" Type="http://schemas.openxmlformats.org/officeDocument/2006/relationships/hyperlink" Target="https://eur-lex.europa.eu/legal-content/EN/TXT/HTML/?uri=CELEX:52026PC0502" TargetMode="External"/><Relationship Id="rIdVerifiedPET30" Type="http://schemas.openxmlformats.org/officeDocument/2006/relationships/hyperlink" Target="https://oeil.europarl.europa.eu/oeil/en/procedure-file?reference=2026/0138(COD)" TargetMode="External"/><Relationship Id="rIdVerifiedPET31" Type="http://schemas.openxmlformats.org/officeDocument/2006/relationships/hyperlink" Target="https://eur-lex.europa.eu/legal-content/EN/TXT/HTML/?uri=CELEX:52026PC0502" TargetMode="External"/><Relationship Id="rIdVerifiedPET32" Type="http://schemas.openxmlformats.org/officeDocument/2006/relationships/hyperlink" Target="https://oeil.europarl.europa.eu/oeil/en/procedure-file?reference=2026/0138(COD)" TargetMode="External"/><Relationship Id="rIdVerifiedPET33" Type="http://schemas.openxmlformats.org/officeDocument/2006/relationships/hyperlink" Target="https://eur-lex.europa.eu/legal-content/EN/TXT/HTML/?uri=CELEX:52026PC0502" TargetMode="External"/><Relationship Id="rIdVerifiedPET34" Type="http://schemas.openxmlformats.org/officeDocument/2006/relationships/hyperlink" Target="https://oeil.europarl.europa.eu/oeil/en/procedure-file?reference=2026/0138(COD)" TargetMode="External"/><Relationship Id="rIdVerifiedPET35" Type="http://schemas.openxmlformats.org/officeDocument/2006/relationships/hyperlink" Target="https://data.consilium.europa.eu/doc/document/ST-5600-2026-INIT/en/pdf" TargetMode="External"/><Relationship Id="rIdVerifiedPET36" Type="http://schemas.openxmlformats.org/officeDocument/2006/relationships/hyperlink" Target="https://oeil.europarl.europa.eu/oeil/en/procedure-file?reference=2026/0013(COD)" TargetMode="External"/><Relationship Id="rIdVerifiedPET37" Type="http://schemas.openxmlformats.org/officeDocument/2006/relationships/hyperlink" Target="https://www.europarl.europa.eu/doceo/document/A-10-2026-0185_EN.pdf" TargetMode="External"/><Relationship Id="rIdVerifiedPET38" Type="http://schemas.openxmlformats.org/officeDocument/2006/relationships/hyperlink" Target="https://oeil.europarl.europa.eu/oeil/en/procedure-file?reference=2023/0212(COD)" TargetMode="External"/><Relationship Id="rIdVerifiedPET39" Type="http://schemas.openxmlformats.org/officeDocument/2006/relationships/hyperlink" Target="https://www.europarl.europa.eu/doceo/document/A-10-2026-0185_EN.pdf" TargetMode="External"/><Relationship Id="rIdVerifiedPET40" Type="http://schemas.openxmlformats.org/officeDocument/2006/relationships/hyperlink" Target="https://oeil.europarl.europa.eu/oeil/en/procedure-file?reference=2023/0212(COD)" TargetMode="External"/><Relationship Id="rIdVerifiedPET41" Type="http://schemas.openxmlformats.org/officeDocument/2006/relationships/hyperlink" Target="https://www.europarl.europa.eu/doceo/document/A-10-2026-0185_EN.pdf" TargetMode="External"/><Relationship Id="rIdVerifiedPET42" Type="http://schemas.openxmlformats.org/officeDocument/2006/relationships/hyperlink" Target="https://oeil.europarl.europa.eu/oeil/en/procedure-file?reference=2023/0212(COD)" TargetMode="External"/><Relationship Id="rIdVerifiedPET43" Type="http://schemas.openxmlformats.org/officeDocument/2006/relationships/hyperlink" Target="https://www.europarl.europa.eu/doceo/document/A-10-2026-0185_EN.pdf" TargetMode="External"/><Relationship Id="rIdVerifiedPET44" Type="http://schemas.openxmlformats.org/officeDocument/2006/relationships/hyperlink" Target="https://oeil.europarl.europa.eu/oeil/en/procedure-file?reference=2023/0212(COD)" TargetMode="External"/><Relationship Id="rIdVerifiedPET45" Type="http://schemas.openxmlformats.org/officeDocument/2006/relationships/hyperlink" Target="https://www.europarl.europa.eu/doceo/document/A-10-2026-0185_EN.pdf" TargetMode="External"/><Relationship Id="rIdVerifiedPET46" Type="http://schemas.openxmlformats.org/officeDocument/2006/relationships/hyperlink" Target="https://oeil.europarl.europa.eu/oeil/en/procedure-file?reference=2023/0212(COD)" TargetMode="External"/><Relationship Id="rIdVerifiedPET47" Type="http://schemas.openxmlformats.org/officeDocument/2006/relationships/hyperlink" Target="https://www.europarl.europa.eu/doceo/document/A-10-2026-0185_EN.pdf" TargetMode="External"/><Relationship Id="rIdVerifiedPET48" Type="http://schemas.openxmlformats.org/officeDocument/2006/relationships/hyperlink" Target="https://oeil.europarl.europa.eu/oeil/en/procedure-file?reference=2023/0212(COD)" TargetMode="External"/><Relationship Id="rIdVerifiedPET49" Type="http://schemas.openxmlformats.org/officeDocument/2006/relationships/hyperlink" Target="https://www.europarl.europa.eu/doceo/document/A-10-2026-0185_EN.pdf" TargetMode="External"/><Relationship Id="rIdVerifiedPET50" Type="http://schemas.openxmlformats.org/officeDocument/2006/relationships/hyperlink" Target="https://oeil.europarl.europa.eu/oeil/en/procedure-file?reference=2023/0212(COD)" TargetMode="External"/><Relationship Id="rIdVerifiedPET51" Type="http://schemas.openxmlformats.org/officeDocument/2006/relationships/hyperlink" Target="https://www.europarl.europa.eu/doceo/document/A-10-2026-0185_EN.pdf" TargetMode="External"/><Relationship Id="rIdVerifiedPET52" Type="http://schemas.openxmlformats.org/officeDocument/2006/relationships/hyperlink" Target="https://oeil.europarl.europa.eu/oeil/en/procedure-file?reference=2023/0212(COD)" TargetMode="External"/><Relationship Id="rIdVerifiedPET53" Type="http://schemas.openxmlformats.org/officeDocument/2006/relationships/hyperlink" Target="https://www.europarl.europa.eu/doceo/document/A-10-2026-0185_EN.pdf" TargetMode="External"/><Relationship Id="rIdVerifiedPET54" Type="http://schemas.openxmlformats.org/officeDocument/2006/relationships/hyperlink" Target="https://oeil.europarl.europa.eu/oeil/en/procedure-file?reference=2023/0212(COD)" TargetMode="External"/><Relationship Id="rIdVerifiedPET55" Type="http://schemas.openxmlformats.org/officeDocument/2006/relationships/hyperlink" Target="https://www.europarl.europa.eu/doceo/document/A-10-2026-0185_EN.pdf" TargetMode="External"/><Relationship Id="rIdVerifiedPET56" Type="http://schemas.openxmlformats.org/officeDocument/2006/relationships/hyperlink" Target="https://oeil.europarl.europa.eu/oeil/en/procedure-file?reference=2023/0212(COD)" TargetMode="External"/><Relationship Id="rIdVerifiedPET57" Type="http://schemas.openxmlformats.org/officeDocument/2006/relationships/hyperlink" Target="https://www.europarl.europa.eu/doceo/document/A-10-2026-0185_EN.pdf" TargetMode="External"/><Relationship Id="rIdVerifiedPET58" Type="http://schemas.openxmlformats.org/officeDocument/2006/relationships/hyperlink" Target="https://oeil.europarl.europa.eu/oeil/en/procedure-file?reference=2023/0212(COD)" TargetMode="External"/><Relationship Id="rIdVerifiedPET59" Type="http://schemas.openxmlformats.org/officeDocument/2006/relationships/hyperlink" Target="https://www.europarl.europa.eu/RegData/commissions/econ/inag/2026/05-05/ECON_AG(2026)787675_EN.pdf" TargetMode="External"/><Relationship Id="rIdVerifiedPET60" Type="http://schemas.openxmlformats.org/officeDocument/2006/relationships/hyperlink" Target="https://oeil.europarl.europa.eu/oeil/en/procedure-file?reference=2023/0210(COD)" TargetMode="External"/><Relationship Id="rIdVerifiedPET61" Type="http://schemas.openxmlformats.org/officeDocument/2006/relationships/hyperlink" Target="https://www.europarl.europa.eu/RegData/commissions/econ/inag/2026/05-05/ECON_AG(2026)787675_EN.pdf" TargetMode="External"/><Relationship Id="rIdVerifiedPET62" Type="http://schemas.openxmlformats.org/officeDocument/2006/relationships/hyperlink" Target="https://oeil.europarl.europa.eu/oeil/en/procedure-file?reference=2023/0210(COD)" TargetMode="External"/><Relationship Id="rIdVerifiedPET63" Type="http://schemas.openxmlformats.org/officeDocument/2006/relationships/hyperlink" Target="https://www.europarl.europa.eu/RegData/commissions/econ/inag/2026/05-05/ECON_AG(2026)787675_EN.pdf" TargetMode="External"/><Relationship Id="rIdVerifiedPET64" Type="http://schemas.openxmlformats.org/officeDocument/2006/relationships/hyperlink" Target="https://oeil.europarl.europa.eu/oeil/en/procedure-file?reference=2023/0210(COD)" TargetMode="External"/><Relationship Id="rIdVerifiedPET65" Type="http://schemas.openxmlformats.org/officeDocument/2006/relationships/hyperlink" Target="https://www.europarl.europa.eu/RegData/commissions/econ/inag/2026/05-05/ECON_AG(2026)787675_EN.pdf" TargetMode="External"/><Relationship Id="rIdVerifiedPET66" Type="http://schemas.openxmlformats.org/officeDocument/2006/relationships/hyperlink" Target="https://oeil.europarl.europa.eu/oeil/en/procedure-file?reference=2023/0210(COD)" TargetMode="External"/><Relationship Id="rIdVerifiedPET67" Type="http://schemas.openxmlformats.org/officeDocument/2006/relationships/hyperlink" Target="https://www.europarl.europa.eu/RegData/commissions/econ/inag/2026/05-05/ECON_AG(2026)787675_EN.pdf" TargetMode="External"/><Relationship Id="rIdVerifiedPET68" Type="http://schemas.openxmlformats.org/officeDocument/2006/relationships/hyperlink" Target="https://oeil.europarl.europa.eu/oeil/en/procedure-file?reference=2023/0210(COD)" TargetMode="External"/><Relationship Id="rIdVerifiedPET69" Type="http://schemas.openxmlformats.org/officeDocument/2006/relationships/hyperlink" Target="https://www.europarl.europa.eu/RegData/commissions/econ/inag/2026/05-05/ECON_AG(2026)787675_EN.pdf" TargetMode="External"/><Relationship Id="rIdVerifiedPET70" Type="http://schemas.openxmlformats.org/officeDocument/2006/relationships/hyperlink" Target="https://oeil.europarl.europa.eu/oeil/en/procedure-file?reference=2023/0210(COD)" TargetMode="External"/><Relationship Id="rIdVerifiedPET71" Type="http://schemas.openxmlformats.org/officeDocument/2006/relationships/hyperlink" Target="https://eur-lex.europa.eu/legal-content/EN/TXT/?uri=CELEX:52022PC0209" TargetMode="External"/><Relationship Id="rIdVerifiedPET72" Type="http://schemas.openxmlformats.org/officeDocument/2006/relationships/hyperlink" Target="https://oeil.europarl.europa.eu/oeil/en/procedure-file?reference=2022/0155(COD)" TargetMode="External"/><Relationship Id="rIdVerifiedPET73" Type="http://schemas.openxmlformats.org/officeDocument/2006/relationships/hyperlink" Target="https://eur-lex.europa.eu/legal-content/EN/TXT/?uri=CELEX:52022PC0209" TargetMode="External"/><Relationship Id="rIdVerifiedPET74" Type="http://schemas.openxmlformats.org/officeDocument/2006/relationships/hyperlink" Target="https://oeil.europarl.europa.eu/oeil/en/procedure-file?reference=2022/0155(COD)" TargetMode="External"/><Relationship Id="rIdVerifiedPET75" Type="http://schemas.openxmlformats.org/officeDocument/2006/relationships/hyperlink" Target="https://eur-lex.europa.eu/legal-content/EN/TXT/?uri=CELEX:52022PC0209" TargetMode="External"/><Relationship Id="rIdVerifiedPET76" Type="http://schemas.openxmlformats.org/officeDocument/2006/relationships/hyperlink" Target="https://oeil.europarl.europa.eu/oeil/en/procedure-file?reference=2022/0155(COD)" TargetMode="External"/><Relationship Id="rIdVerifiedPET77" Type="http://schemas.openxmlformats.org/officeDocument/2006/relationships/hyperlink" Target="https://eur-lex.europa.eu/legal-content/EN/TXT/?uri=CELEX:52022PC0209" TargetMode="External"/><Relationship Id="rIdVerifiedPET78" Type="http://schemas.openxmlformats.org/officeDocument/2006/relationships/hyperlink" Target="https://oeil.europarl.europa.eu/oeil/en/procedure-file?reference=2022/0155(COD)" TargetMode="External"/><Relationship Id="rIdVerifiedPET79" Type="http://schemas.openxmlformats.org/officeDocument/2006/relationships/hyperlink" Target="https://eur-lex.europa.eu/legal-content/EN/TXT/?uri=CELEX:52022PC0209" TargetMode="External"/><Relationship Id="rIdVerifiedPET80" Type="http://schemas.openxmlformats.org/officeDocument/2006/relationships/hyperlink" Target="https://oeil.europarl.europa.eu/oeil/en/procedure-file?reference=2022/0155(COD)" TargetMode="External"/><Relationship Id="rIdVerifiedPET81" Type="http://schemas.openxmlformats.org/officeDocument/2006/relationships/hyperlink" Target="https://eur-lex.europa.eu/legal-content/EN/TXT/PDF/?uri=CELEX%3A52023PC0360" TargetMode="External"/><Relationship Id="rIdVerifiedPET82" Type="http://schemas.openxmlformats.org/officeDocument/2006/relationships/hyperlink" Target="https://oeil.europarl.europa.eu/oeil/en/procedure-file/pdf?reference=2023%2F0205%28COD%29" TargetMode="External"/><Relationship Id="rIdVerifiedPET83" Type="http://schemas.openxmlformats.org/officeDocument/2006/relationships/hyperlink" Target="https://eur-lex.europa.eu/legal-content/EN/TXT/PDF/?uri=CELEX%3A52023PC0360" TargetMode="External"/><Relationship Id="rIdVerifiedPET84" Type="http://schemas.openxmlformats.org/officeDocument/2006/relationships/hyperlink" Target="https://oeil.europarl.europa.eu/oeil/en/procedure-file/pdf?reference=2023%2F0205%28COD%29" TargetMode="External"/><Relationship Id="rIdVerifiedPET85" Type="http://schemas.openxmlformats.org/officeDocument/2006/relationships/hyperlink" Target="https://eur-lex.europa.eu/legal-content/EN/TXT/PDF/?uri=CELEX%3A52023PC0360" TargetMode="External"/><Relationship Id="rIdVerifiedPET86" Type="http://schemas.openxmlformats.org/officeDocument/2006/relationships/hyperlink" Target="https://oeil.europarl.europa.eu/oeil/en/procedure-file/pdf?reference=2023%2F0205%28COD%29" TargetMode="External"/><Relationship Id="rIdVerifiedPET87" Type="http://schemas.openxmlformats.org/officeDocument/2006/relationships/hyperlink" Target="https://eur-lex.europa.eu/legal-content/EN/TXT/PDF/?uri=CELEX%3A52023PC0360" TargetMode="External"/><Relationship Id="rIdVerifiedPET88" Type="http://schemas.openxmlformats.org/officeDocument/2006/relationships/hyperlink" Target="https://oeil.europarl.europa.eu/oeil/en/procedure-file/pdf?reference=2023%2F0205%28COD%29" TargetMode="External"/><Relationship Id="rIdVerifiedPET89" Type="http://schemas.openxmlformats.org/officeDocument/2006/relationships/hyperlink" Target="https://eur-lex.europa.eu/legal-content/EN/TXT/PDF/?uri=CELEX:52017PC0010" TargetMode="External"/><Relationship Id="rIdVerifiedPET90" Type="http://schemas.openxmlformats.org/officeDocument/2006/relationships/hyperlink" Target="https://eur-lex.europa.eu/procedure/EN/2017_3" TargetMode="External"/><Relationship Id="rIdVerifiedPET91" Type="http://schemas.openxmlformats.org/officeDocument/2006/relationships/hyperlink" Target="https://eur-lex.europa.eu/legal-content/EN/TXT/PDF/?uri=CELEX:52017PC0010" TargetMode="External"/><Relationship Id="rIdVerifiedPET92" Type="http://schemas.openxmlformats.org/officeDocument/2006/relationships/hyperlink" Target="https://eur-lex.europa.eu/procedure/EN/2017_3" TargetMode="External"/><Relationship Id="rIdVerifiedPET93" Type="http://schemas.openxmlformats.org/officeDocument/2006/relationships/hyperlink" Target="https://eur-lex.europa.eu/legal-content/EN/TXT/PDF/?uri=CELEX:52017PC0010" TargetMode="External"/><Relationship Id="rIdVerifiedPET94" Type="http://schemas.openxmlformats.org/officeDocument/2006/relationships/hyperlink" Target="https://eur-lex.europa.eu/procedure/EN/2017_3" TargetMode="External"/><Relationship Id="rIdVerifiedPET95" Type="http://schemas.openxmlformats.org/officeDocument/2006/relationships/hyperlink" Target="https://eur-lex.europa.eu/legal-content/EN/TXT/PDF/?uri=CELEX:52017PC0010" TargetMode="External"/><Relationship Id="rIdVerifiedPET96" Type="http://schemas.openxmlformats.org/officeDocument/2006/relationships/hyperlink" Target="https://eur-lex.europa.eu/procedure/EN/2017_3" TargetMode="External"/><Relationship Id="rIdVerifiedPET97" Type="http://schemas.openxmlformats.org/officeDocument/2006/relationships/hyperlink" Target="https://eur-lex.europa.eu/legal-content/EN/TXT/PDF/?uri=CELEX:52017PC0010" TargetMode="External"/><Relationship Id="rIdVerifiedPET98" Type="http://schemas.openxmlformats.org/officeDocument/2006/relationships/hyperlink" Target="https://eur-lex.europa.eu/procedure/EN/2017_3" TargetMode="External"/><Relationship Id="rIdVerifiedPET99" Type="http://schemas.openxmlformats.org/officeDocument/2006/relationships/hyperlink" Target="https://eur-lex.europa.eu/legal-content/EN/TXT/PDF/?uri=CELEX:52017PC0010" TargetMode="External"/><Relationship Id="rIdVerifiedPET100" Type="http://schemas.openxmlformats.org/officeDocument/2006/relationships/hyperlink" Target="https://eur-lex.europa.eu/procedure/EN/2017_3" TargetMode="External"/><Relationship Id="rIdVerifiedPET101" Type="http://schemas.openxmlformats.org/officeDocument/2006/relationships/hyperlink" Target="https://eur-lex.europa.eu/legal-content/EN/TXT/PDF/?uri=CELEX:52017PC0010" TargetMode="External"/><Relationship Id="rIdVerifiedPET102" Type="http://schemas.openxmlformats.org/officeDocument/2006/relationships/hyperlink" Target="https://eur-lex.europa.eu/procedure/EN/2017_3" TargetMode="External"/><Relationship Id="rIdVerifiedPET103" Type="http://schemas.openxmlformats.org/officeDocument/2006/relationships/hyperlink" Target="https://eur-lex.europa.eu/legal-content/EN/TXT/PDF/?uri=CELEX:52017PC0010" TargetMode="External"/><Relationship Id="rIdVerifiedPET104" Type="http://schemas.openxmlformats.org/officeDocument/2006/relationships/hyperlink" Target="https://eur-lex.europa.eu/procedure/EN/2017_3" TargetMode="External"/><Relationship Id="rIdVerifiedPET105" Type="http://schemas.openxmlformats.org/officeDocument/2006/relationships/hyperlink" Target="https://eur-lex.europa.eu/legal-content/EN/TXT/PDF/?uri=CELEX:52017PC0010" TargetMode="External"/><Relationship Id="rIdVerifiedPET106" Type="http://schemas.openxmlformats.org/officeDocument/2006/relationships/hyperlink" Target="https://eur-lex.europa.eu/procedure/EN/2017_3" TargetMode="External"/><Relationship Id="rIdVerifiedPET107" Type="http://schemas.openxmlformats.org/officeDocument/2006/relationships/hyperlink" Target="https://www.europarl.europa.eu/doceo/document/A-8-2017-0324_EN.pdf#page=192" TargetMode="External"/><Relationship Id="rIdVerifiedPET108" Type="http://schemas.openxmlformats.org/officeDocument/2006/relationships/hyperlink" Target="https://eur-lex.europa.eu/procedure/EN/2017_3" TargetMode="External"/></Relationships>
</file>

<file path=xl/worksheets/_rels/sheet3.xml.rels><?xml version='1.0' encoding='utf-8'?>
<Relationships xmlns="http://schemas.openxmlformats.org/package/2006/relationships"><Relationship Type="http://schemas.openxmlformats.org/officeDocument/2006/relationships/table" Target="/xl/tables/table3.xml" Id="R61a299defe264b49"/><Relationship Id="rIdVerifiedPET1" Type="http://schemas.openxmlformats.org/officeDocument/2006/relationships/hyperlink" Target="https://eur-lex.europa.eu/legal-content/EN/TXT/?uri=CELEX:52023AP0236" TargetMode="External"/><Relationship Id="rIdVerifiedPET2" Type="http://schemas.openxmlformats.org/officeDocument/2006/relationships/hyperlink" Target="https://oeil.europarl.europa.eu/oeil/en/procedure-file?reference=2021/0106(COD)" TargetMode="External"/><Relationship Id="rIdVerifiedPET3" Type="http://schemas.openxmlformats.org/officeDocument/2006/relationships/hyperlink" Target="https://oeil.europarl.europa.eu/oeil/en/procedure-file?reference=2021/0106(COD)" TargetMode="External"/><Relationship Id="rIdVerifiedPET4" Type="http://schemas.openxmlformats.org/officeDocument/2006/relationships/hyperlink" Target="https://eur-lex.europa.eu/legal-content/EN/TXT/?uri=CELEX:52023AP0236" TargetMode="External"/><Relationship Id="rIdVerifiedPET5" Type="http://schemas.openxmlformats.org/officeDocument/2006/relationships/hyperlink" Target="https://eur-lex.europa.eu/legal-content/EN/TXT/?uri=CELEX:32026R1744" TargetMode="External"/><Relationship Id="rIdVerifiedPET6" Type="http://schemas.openxmlformats.org/officeDocument/2006/relationships/hyperlink" Target="https://oeil.europarl.europa.eu/oeil/en/procedure-file?reference=2021/0106(COD)" TargetMode="External"/><Relationship Id="rIdVerifiedPET7" Type="http://schemas.openxmlformats.org/officeDocument/2006/relationships/hyperlink" Target="https://www.europarl.europa.eu/doceo/document/CJ72-PR-786818_EN.html" TargetMode="External"/><Relationship Id="rIdVerifiedPET8" Type="http://schemas.openxmlformats.org/officeDocument/2006/relationships/hyperlink" Target="https://www.europarl.europa.eu/doceo/document/CJ72-PR-786818_EN.pdf" TargetMode="External"/><Relationship Id="rIdVerifiedPET9" Type="http://schemas.openxmlformats.org/officeDocument/2006/relationships/hyperlink" Target="https://www.europarl.europa.eu/doceo/document/CJ72-PR-786818_EN.html" TargetMode="External"/><Relationship Id="rIdVerifiedPET10" Type="http://schemas.openxmlformats.org/officeDocument/2006/relationships/hyperlink" Target="https://www.europarl.europa.eu/doceo/document/CJ72-PR-786818_EN.html" TargetMode="External"/><Relationship Id="rIdVerifiedPET11" Type="http://schemas.openxmlformats.org/officeDocument/2006/relationships/hyperlink" Target="https://www.europarl.europa.eu/doceo/document/CJ72-PR-786818_EN.pdf" TargetMode="External"/><Relationship Id="rIdVerifiedPET12" Type="http://schemas.openxmlformats.org/officeDocument/2006/relationships/hyperlink" Target="https://www.europarl.europa.eu/doceo/document/CJ72-PR-786818_EN.html" TargetMode="External"/><Relationship Id="rIdVerifiedPET13" Type="http://schemas.openxmlformats.org/officeDocument/2006/relationships/hyperlink" Target="https://www.europarl.europa.eu/doceo/document/CJ72-PR-786818_EN.html" TargetMode="External"/><Relationship Id="rIdVerifiedPET14" Type="http://schemas.openxmlformats.org/officeDocument/2006/relationships/hyperlink" Target="https://www.europarl.europa.eu/doceo/document/CJ72-PR-786818_EN.pdf" TargetMode="External"/><Relationship Id="rIdVerifiedPET15" Type="http://schemas.openxmlformats.org/officeDocument/2006/relationships/hyperlink" Target="https://www.europarl.europa.eu/doceo/document/CJ72-PR-786818_EN.html" TargetMode="External"/><Relationship Id="rIdVerifiedPET16" Type="http://schemas.openxmlformats.org/officeDocument/2006/relationships/hyperlink" Target="https://www.europarl.europa.eu/doceo/document/A-10-2026-0185_EN.pdf" TargetMode="External"/><Relationship Id="rIdVerifiedPET17" Type="http://schemas.openxmlformats.org/officeDocument/2006/relationships/hyperlink" Target="https://oeil.europarl.europa.eu/oeil/en/procedure-file?reference=2023/0212(COD)" TargetMode="External"/><Relationship Id="rIdVerifiedPET18" Type="http://schemas.openxmlformats.org/officeDocument/2006/relationships/hyperlink" Target="https://www.europarl.europa.eu/doceo/document/A-10-2026-0185_EN.pdf" TargetMode="External"/><Relationship Id="rIdVerifiedPET19" Type="http://schemas.openxmlformats.org/officeDocument/2006/relationships/hyperlink" Target="https://www.europarl.europa.eu/doceo/document/A-10-2026-0185_EN.pdf" TargetMode="External"/><Relationship Id="rIdVerifiedPET20" Type="http://schemas.openxmlformats.org/officeDocument/2006/relationships/hyperlink" Target="https://oeil.europarl.europa.eu/oeil/en/procedure-file?reference=2023/0212(COD)" TargetMode="External"/><Relationship Id="rIdVerifiedPET21" Type="http://schemas.openxmlformats.org/officeDocument/2006/relationships/hyperlink" Target="https://www.europarl.europa.eu/doceo/document/A-10-2026-0185_EN.pdf" TargetMode="External"/><Relationship Id="rIdVerifiedPET22" Type="http://schemas.openxmlformats.org/officeDocument/2006/relationships/hyperlink" Target="https://www.europarl.europa.eu/doceo/document/A-10-2026-0185_EN.pdf" TargetMode="External"/><Relationship Id="rIdVerifiedPET23" Type="http://schemas.openxmlformats.org/officeDocument/2006/relationships/hyperlink" Target="https://oeil.europarl.europa.eu/oeil/en/procedure-file?reference=2023/0212(COD)" TargetMode="External"/><Relationship Id="rIdVerifiedPET24" Type="http://schemas.openxmlformats.org/officeDocument/2006/relationships/hyperlink" Target="https://www.europarl.europa.eu/doceo/document/A-10-2026-0185_EN.pdf" TargetMode="External"/><Relationship Id="rIdVerifiedPET25" Type="http://schemas.openxmlformats.org/officeDocument/2006/relationships/hyperlink" Target="https://www.europarl.europa.eu/doceo/document/A-10-2026-0185_EN.pdf" TargetMode="External"/><Relationship Id="rIdVerifiedPET26" Type="http://schemas.openxmlformats.org/officeDocument/2006/relationships/hyperlink" Target="https://oeil.europarl.europa.eu/oeil/en/procedure-file?reference=2023/0212(COD)" TargetMode="External"/><Relationship Id="rIdVerifiedPET27" Type="http://schemas.openxmlformats.org/officeDocument/2006/relationships/hyperlink" Target="https://www.europarl.europa.eu/doceo/document/A-10-2026-0185_EN.pdf" TargetMode="External"/><Relationship Id="rIdVerifiedPET28" Type="http://schemas.openxmlformats.org/officeDocument/2006/relationships/hyperlink" Target="https://www.europarl.europa.eu/doceo/document/A-10-2026-0185_EN.pdf" TargetMode="External"/><Relationship Id="rIdVerifiedPET29" Type="http://schemas.openxmlformats.org/officeDocument/2006/relationships/hyperlink" Target="https://oeil.europarl.europa.eu/oeil/en/procedure-file?reference=2023/0212(COD)" TargetMode="External"/><Relationship Id="rIdVerifiedPET30" Type="http://schemas.openxmlformats.org/officeDocument/2006/relationships/hyperlink" Target="https://www.europarl.europa.eu/doceo/document/A-10-2026-0185_EN.pdf" TargetMode="External"/><Relationship Id="rIdVerifiedPET31" Type="http://schemas.openxmlformats.org/officeDocument/2006/relationships/hyperlink" Target="https://www.europarl.europa.eu/doceo/document/A-10-2026-0185_EN.pdf" TargetMode="External"/><Relationship Id="rIdVerifiedPET32" Type="http://schemas.openxmlformats.org/officeDocument/2006/relationships/hyperlink" Target="https://oeil.europarl.europa.eu/oeil/en/procedure-file?reference=2023/0212(COD)" TargetMode="External"/><Relationship Id="rIdVerifiedPET33" Type="http://schemas.openxmlformats.org/officeDocument/2006/relationships/hyperlink" Target="https://www.europarl.europa.eu/doceo/document/A-10-2026-0185_EN.pdf" TargetMode="External"/><Relationship Id="rIdVerifiedPET34" Type="http://schemas.openxmlformats.org/officeDocument/2006/relationships/hyperlink" Target="https://www.europarl.europa.eu/doceo/document/A-9-2023-0364_EN.html" TargetMode="External"/><Relationship Id="rIdVerifiedPET35" Type="http://schemas.openxmlformats.org/officeDocument/2006/relationships/hyperlink" Target="https://oeil.europarl.europa.eu/oeil/en/procedure-file?reference=2022/0155(COD)" TargetMode="External"/><Relationship Id="rIdVerifiedPET36" Type="http://schemas.openxmlformats.org/officeDocument/2006/relationships/hyperlink" Target="https://www.europarl.europa.eu/doceo/document/A-9-2023-0364_EN.html" TargetMode="External"/><Relationship Id="rIdVerifiedPET37" Type="http://schemas.openxmlformats.org/officeDocument/2006/relationships/hyperlink" Target="https://www.europarl.europa.eu/doceo/document/A-9-2023-0364_EN.html" TargetMode="External"/><Relationship Id="rIdVerifiedPET38" Type="http://schemas.openxmlformats.org/officeDocument/2006/relationships/hyperlink" Target="https://oeil.europarl.europa.eu/oeil/en/procedure-file?reference=2022/0155(COD)" TargetMode="External"/><Relationship Id="rIdVerifiedPET39" Type="http://schemas.openxmlformats.org/officeDocument/2006/relationships/hyperlink" Target="https://www.europarl.europa.eu/doceo/document/A-9-2023-0364_EN.html" TargetMode="External"/><Relationship Id="rIdVerifiedPET40" Type="http://schemas.openxmlformats.org/officeDocument/2006/relationships/hyperlink" Target="https://www.europarl.europa.eu/doceo/document/A-9-2023-0364_EN.html" TargetMode="External"/><Relationship Id="rIdVerifiedPET41" Type="http://schemas.openxmlformats.org/officeDocument/2006/relationships/hyperlink" Target="https://oeil.europarl.europa.eu/oeil/en/procedure-file?reference=2022/0155(COD)" TargetMode="External"/><Relationship Id="rIdVerifiedPET42" Type="http://schemas.openxmlformats.org/officeDocument/2006/relationships/hyperlink" Target="https://www.europarl.europa.eu/doceo/document/A-9-2023-0364_EN.html" TargetMode="External"/><Relationship Id="rIdVerifiedPET43" Type="http://schemas.openxmlformats.org/officeDocument/2006/relationships/hyperlink" Target="https://www.europarl.europa.eu/doceo/document/A-9-2023-0364_EN.html" TargetMode="External"/><Relationship Id="rIdVerifiedPET44" Type="http://schemas.openxmlformats.org/officeDocument/2006/relationships/hyperlink" Target="https://oeil.europarl.europa.eu/oeil/en/procedure-file?reference=2022/0155(COD)" TargetMode="External"/><Relationship Id="rIdVerifiedPET45" Type="http://schemas.openxmlformats.org/officeDocument/2006/relationships/hyperlink" Target="https://www.europarl.europa.eu/doceo/document/A-9-2023-0364_EN.html" TargetMode="External"/><Relationship Id="rIdVerifiedPET46" Type="http://schemas.openxmlformats.org/officeDocument/2006/relationships/hyperlink" Target="https://www.europarl.europa.eu/doceo/document/A-9-2023-0364_EN.html" TargetMode="External"/><Relationship Id="rIdVerifiedPET47" Type="http://schemas.openxmlformats.org/officeDocument/2006/relationships/hyperlink" Target="https://oeil.europarl.europa.eu/oeil/en/procedure-file?reference=2022/0155(COD)" TargetMode="External"/><Relationship Id="rIdVerifiedPET48" Type="http://schemas.openxmlformats.org/officeDocument/2006/relationships/hyperlink" Target="https://www.europarl.europa.eu/doceo/document/A-9-2023-0364_EN.html" TargetMode="External"/><Relationship Id="rIdVerifiedPET49" Type="http://schemas.openxmlformats.org/officeDocument/2006/relationships/hyperlink" Target="https://www.europarl.europa.eu/doceo/document/A-9-2023-0364_EN.html" TargetMode="External"/><Relationship Id="rIdVerifiedPET50" Type="http://schemas.openxmlformats.org/officeDocument/2006/relationships/hyperlink" Target="https://oeil.europarl.europa.eu/oeil/en/procedure-file?reference=2022/0155(COD)" TargetMode="External"/><Relationship Id="rIdVerifiedPET51" Type="http://schemas.openxmlformats.org/officeDocument/2006/relationships/hyperlink" Target="https://www.europarl.europa.eu/doceo/document/A-9-2023-0364_EN.html" TargetMode="External"/><Relationship Id="rIdVerifiedPET52" Type="http://schemas.openxmlformats.org/officeDocument/2006/relationships/hyperlink" Target="https://www.europarl.europa.eu/doceo/document/A-9-2023-0364_EN.html" TargetMode="External"/><Relationship Id="rIdVerifiedPET53" Type="http://schemas.openxmlformats.org/officeDocument/2006/relationships/hyperlink" Target="https://oeil.europarl.europa.eu/oeil/en/procedure-file?reference=2022/0155(COD)" TargetMode="External"/><Relationship Id="rIdVerifiedPET54" Type="http://schemas.openxmlformats.org/officeDocument/2006/relationships/hyperlink" Target="https://www.europarl.europa.eu/doceo/document/A-9-2023-0364_EN.html" TargetMode="External"/><Relationship Id="rIdVerifiedPET55" Type="http://schemas.openxmlformats.org/officeDocument/2006/relationships/hyperlink" Target="https://www.europarl.europa.eu/doceo/document/A-9-2023-0364_EN.html" TargetMode="External"/><Relationship Id="rIdVerifiedPET56" Type="http://schemas.openxmlformats.org/officeDocument/2006/relationships/hyperlink" Target="https://oeil.europarl.europa.eu/oeil/en/procedure-file?reference=2022/0155(COD)" TargetMode="External"/><Relationship Id="rIdVerifiedPET57" Type="http://schemas.openxmlformats.org/officeDocument/2006/relationships/hyperlink" Target="https://www.europarl.europa.eu/doceo/document/A-9-2023-0364_EN.html" TargetMode="External"/><Relationship Id="rIdVerifiedPET58" Type="http://schemas.openxmlformats.org/officeDocument/2006/relationships/hyperlink" Target="https://www.europarl.europa.eu/doceo/document/A-9-2023-0364_EN.html" TargetMode="External"/><Relationship Id="rIdVerifiedPET59" Type="http://schemas.openxmlformats.org/officeDocument/2006/relationships/hyperlink" Target="https://oeil.europarl.europa.eu/oeil/en/procedure-file?reference=2022/0155(COD)" TargetMode="External"/><Relationship Id="rIdVerifiedPET60" Type="http://schemas.openxmlformats.org/officeDocument/2006/relationships/hyperlink" Target="https://www.europarl.europa.eu/doceo/document/A-9-2023-0364_EN.html" TargetMode="External"/><Relationship Id="rIdVerifiedPET61" Type="http://schemas.openxmlformats.org/officeDocument/2006/relationships/hyperlink" Target="https://www.europarl.europa.eu/doceo/document/A-9-2023-0364_EN.html" TargetMode="External"/><Relationship Id="rIdVerifiedPET62" Type="http://schemas.openxmlformats.org/officeDocument/2006/relationships/hyperlink" Target="https://oeil.europarl.europa.eu/oeil/en/procedure-file?reference=2022/0155(COD)" TargetMode="External"/><Relationship Id="rIdVerifiedPET63" Type="http://schemas.openxmlformats.org/officeDocument/2006/relationships/hyperlink" Target="https://www.europarl.europa.eu/doceo/document/A-9-2023-0364_EN.html" TargetMode="External"/><Relationship Id="rIdVerifiedPET64" Type="http://schemas.openxmlformats.org/officeDocument/2006/relationships/hyperlink" Target="https://www.europarl.europa.eu/doceo/document/A-9-2023-0364_EN.html" TargetMode="External"/><Relationship Id="rIdVerifiedPET65" Type="http://schemas.openxmlformats.org/officeDocument/2006/relationships/hyperlink" Target="https://oeil.europarl.europa.eu/oeil/en/procedure-file?reference=2022/0155(COD)" TargetMode="External"/><Relationship Id="rIdVerifiedPET66" Type="http://schemas.openxmlformats.org/officeDocument/2006/relationships/hyperlink" Target="https://www.europarl.europa.eu/doceo/document/A-9-2023-0364_EN.html" TargetMode="External"/><Relationship Id="rIdVerifiedPET67" Type="http://schemas.openxmlformats.org/officeDocument/2006/relationships/hyperlink" Target="https://www.europarl.europa.eu/doceo/document/A-9-2023-0364_EN.html" TargetMode="External"/><Relationship Id="rIdVerifiedPET68" Type="http://schemas.openxmlformats.org/officeDocument/2006/relationships/hyperlink" Target="https://oeil.europarl.europa.eu/oeil/en/procedure-file?reference=2022/0155(COD)" TargetMode="External"/><Relationship Id="rIdVerifiedPET69" Type="http://schemas.openxmlformats.org/officeDocument/2006/relationships/hyperlink" Target="https://www.europarl.europa.eu/doceo/document/A-9-2023-0364_EN.html" TargetMode="External"/><Relationship Id="rIdVerifiedPET70" Type="http://schemas.openxmlformats.org/officeDocument/2006/relationships/hyperlink" Target="https://www.europarl.europa.eu/doceo/document/A-9-2023-0364_EN.html" TargetMode="External"/><Relationship Id="rIdVerifiedPET71" Type="http://schemas.openxmlformats.org/officeDocument/2006/relationships/hyperlink" Target="https://oeil.europarl.europa.eu/oeil/en/procedure-file?reference=2022/0155(COD)" TargetMode="External"/><Relationship Id="rIdVerifiedPET72" Type="http://schemas.openxmlformats.org/officeDocument/2006/relationships/hyperlink" Target="https://www.europarl.europa.eu/doceo/document/A-9-2023-0364_EN.html" TargetMode="External"/><Relationship Id="rIdVerifiedPET73" Type="http://schemas.openxmlformats.org/officeDocument/2006/relationships/hyperlink" Target="https://www.europarl.europa.eu/doceo/document/A-9-2023-0364_EN.html#_section4" TargetMode="External"/><Relationship Id="rIdVerifiedPET74" Type="http://schemas.openxmlformats.org/officeDocument/2006/relationships/hyperlink" Target="https://oeil.europarl.europa.eu/oeil/en/procedure-file?reference=2022/0155(COD)" TargetMode="External"/><Relationship Id="rIdVerifiedPET75" Type="http://schemas.openxmlformats.org/officeDocument/2006/relationships/hyperlink" Target="https://www.europarl.europa.eu/doceo/document/A-9-2023-0364_EN.html#_section4" TargetMode="External"/><Relationship Id="rIdVerifiedPET76" Type="http://schemas.openxmlformats.org/officeDocument/2006/relationships/hyperlink" Target="https://www.europarl.europa.eu/doceo/document/A-9-2023-0364_EN.html#_section4" TargetMode="External"/><Relationship Id="rIdVerifiedPET77" Type="http://schemas.openxmlformats.org/officeDocument/2006/relationships/hyperlink" Target="https://oeil.europarl.europa.eu/oeil/en/procedure-file?reference=2022/0155(COD)" TargetMode="External"/><Relationship Id="rIdVerifiedPET78" Type="http://schemas.openxmlformats.org/officeDocument/2006/relationships/hyperlink" Target="https://www.europarl.europa.eu/doceo/document/A-9-2023-0364_EN.html#_section4" TargetMode="External"/><Relationship Id="rIdVerifiedPET79" Type="http://schemas.openxmlformats.org/officeDocument/2006/relationships/hyperlink" Target="https://www.europarl.europa.eu/doceo/document/A-9-2023-0364_EN.html#_section4" TargetMode="External"/><Relationship Id="rIdVerifiedPET80" Type="http://schemas.openxmlformats.org/officeDocument/2006/relationships/hyperlink" Target="https://oeil.europarl.europa.eu/oeil/en/procedure-file?reference=2022/0155(COD)" TargetMode="External"/><Relationship Id="rIdVerifiedPET81" Type="http://schemas.openxmlformats.org/officeDocument/2006/relationships/hyperlink" Target="https://www.europarl.europa.eu/doceo/document/A-9-2023-0364_EN.html#_section4" TargetMode="External"/><Relationship Id="rIdVerifiedPET82" Type="http://schemas.openxmlformats.org/officeDocument/2006/relationships/hyperlink" Target="https://www.europarl.europa.eu/doceo/document/A-9-2023-0364_EN.html#_section4" TargetMode="External"/><Relationship Id="rIdVerifiedPET83" Type="http://schemas.openxmlformats.org/officeDocument/2006/relationships/hyperlink" Target="https://oeil.europarl.europa.eu/oeil/en/procedure-file?reference=2022/0155(COD)" TargetMode="External"/><Relationship Id="rIdVerifiedPET84" Type="http://schemas.openxmlformats.org/officeDocument/2006/relationships/hyperlink" Target="https://www.europarl.europa.eu/doceo/document/A-9-2023-0364_EN.html#_section4" TargetMode="External"/><Relationship Id="rIdVerifiedPET85" Type="http://schemas.openxmlformats.org/officeDocument/2006/relationships/hyperlink" Target="https://www.europarl.europa.eu/doceo/document/A-9-2023-0364_EN.html#_section4" TargetMode="External"/><Relationship Id="rIdVerifiedPET86" Type="http://schemas.openxmlformats.org/officeDocument/2006/relationships/hyperlink" Target="https://oeil.europarl.europa.eu/oeil/en/procedure-file?reference=2022/0155(COD)" TargetMode="External"/><Relationship Id="rIdVerifiedPET87" Type="http://schemas.openxmlformats.org/officeDocument/2006/relationships/hyperlink" Target="https://www.europarl.europa.eu/doceo/document/A-9-2023-0364_EN.html#_section4" TargetMode="External"/><Relationship Id="rIdVerifiedPET88" Type="http://schemas.openxmlformats.org/officeDocument/2006/relationships/hyperlink" Target="https://www.europarl.europa.eu/doceo/document/A-9-2023-0364_EN.html#_section4" TargetMode="External"/><Relationship Id="rIdVerifiedPET89" Type="http://schemas.openxmlformats.org/officeDocument/2006/relationships/hyperlink" Target="https://oeil.europarl.europa.eu/oeil/en/procedure-file?reference=2022/0155(COD)" TargetMode="External"/><Relationship Id="rIdVerifiedPET90" Type="http://schemas.openxmlformats.org/officeDocument/2006/relationships/hyperlink" Target="https://www.europarl.europa.eu/doceo/document/A-9-2023-0364_EN.html#_section4" TargetMode="External"/><Relationship Id="rIdVerifiedPET91" Type="http://schemas.openxmlformats.org/officeDocument/2006/relationships/hyperlink" Target="https://www.europarl.europa.eu/doceo/document/A-9-2023-0364_EN.html#_section4" TargetMode="External"/><Relationship Id="rIdVerifiedPET92" Type="http://schemas.openxmlformats.org/officeDocument/2006/relationships/hyperlink" Target="https://oeil.europarl.europa.eu/oeil/en/procedure-file?reference=2022/0155(COD)" TargetMode="External"/><Relationship Id="rIdVerifiedPET93" Type="http://schemas.openxmlformats.org/officeDocument/2006/relationships/hyperlink" Target="https://www.europarl.europa.eu/doceo/document/A-9-2023-0364_EN.html#_section4" TargetMode="External"/><Relationship Id="rIdVerifiedPET94" Type="http://schemas.openxmlformats.org/officeDocument/2006/relationships/hyperlink" Target="https://www.europarl.europa.eu/doceo/document/A-9-2023-0364_EN.html#_section6" TargetMode="External"/><Relationship Id="rIdVerifiedPET95" Type="http://schemas.openxmlformats.org/officeDocument/2006/relationships/hyperlink" Target="https://oeil.europarl.europa.eu/oeil/en/procedure-file?reference=2022/0155(COD)" TargetMode="External"/><Relationship Id="rIdVerifiedPET96" Type="http://schemas.openxmlformats.org/officeDocument/2006/relationships/hyperlink" Target="https://www.europarl.europa.eu/doceo/document/A-9-2023-0364_EN.html#_section6" TargetMode="External"/><Relationship Id="rIdVerifiedPET97" Type="http://schemas.openxmlformats.org/officeDocument/2006/relationships/hyperlink" Target="https://www.europarl.europa.eu/doceo/document/A-9-2023-0364_EN.html#_section6" TargetMode="External"/><Relationship Id="rIdVerifiedPET98" Type="http://schemas.openxmlformats.org/officeDocument/2006/relationships/hyperlink" Target="https://oeil.europarl.europa.eu/oeil/en/procedure-file?reference=2022/0155(COD)" TargetMode="External"/><Relationship Id="rIdVerifiedPET99" Type="http://schemas.openxmlformats.org/officeDocument/2006/relationships/hyperlink" Target="https://www.europarl.europa.eu/doceo/document/A-9-2023-0364_EN.html#_section6" TargetMode="External"/><Relationship Id="rIdVerifiedPET100" Type="http://schemas.openxmlformats.org/officeDocument/2006/relationships/hyperlink" Target="https://www.europarl.europa.eu/doceo/document/A-9-2023-0364_EN.html#_section7" TargetMode="External"/><Relationship Id="rIdVerifiedPET101" Type="http://schemas.openxmlformats.org/officeDocument/2006/relationships/hyperlink" Target="https://oeil.europarl.europa.eu/oeil/en/procedure-file?reference=2022/0155(COD)" TargetMode="External"/><Relationship Id="rIdVerifiedPET102" Type="http://schemas.openxmlformats.org/officeDocument/2006/relationships/hyperlink" Target="https://www.europarl.europa.eu/doceo/document/A-9-2023-0364_EN.html#_section7" TargetMode="External"/><Relationship Id="rIdVerifiedPET103" Type="http://schemas.openxmlformats.org/officeDocument/2006/relationships/hyperlink" Target="https://www.europarl.europa.eu/doceo/document/A-9-2023-0364_EN.html#_section7" TargetMode="External"/><Relationship Id="rIdVerifiedPET104" Type="http://schemas.openxmlformats.org/officeDocument/2006/relationships/hyperlink" Target="https://oeil.europarl.europa.eu/oeil/en/procedure-file?reference=2022/0155(COD)" TargetMode="External"/><Relationship Id="rIdVerifiedPET105" Type="http://schemas.openxmlformats.org/officeDocument/2006/relationships/hyperlink" Target="https://www.europarl.europa.eu/doceo/document/A-9-2023-0364_EN.html#_section7" TargetMode="External"/><Relationship Id="rIdVerifiedPET106" Type="http://schemas.openxmlformats.org/officeDocument/2006/relationships/hyperlink" Target="https://www.europarl.europa.eu/doceo/document/A-9-2023-0364_EN.html" TargetMode="External"/><Relationship Id="rIdVerifiedPET107" Type="http://schemas.openxmlformats.org/officeDocument/2006/relationships/hyperlink" Target="https://oeil.europarl.europa.eu/oeil/en/procedure-file?reference=2022/0155(COD)" TargetMode="External"/><Relationship Id="rIdVerifiedPET108" Type="http://schemas.openxmlformats.org/officeDocument/2006/relationships/hyperlink" Target="https://www.europarl.europa.eu/doceo/document/A-9-2023-0364_EN.html" TargetMode="External"/><Relationship Id="rIdVerifiedPET109" Type="http://schemas.openxmlformats.org/officeDocument/2006/relationships/hyperlink" Target="https://www.europarl.europa.eu/doceo/document/A-9-2024-0183_EN.pdf" TargetMode="External"/><Relationship Id="rIdVerifiedPET110" Type="http://schemas.openxmlformats.org/officeDocument/2006/relationships/hyperlink" Target="https://oeil.europarl.europa.eu/oeil/en/procedure-file/pdf?reference=2023%2F0205%28COD%29" TargetMode="External"/><Relationship Id="rIdVerifiedPET111" Type="http://schemas.openxmlformats.org/officeDocument/2006/relationships/hyperlink" Target="https://www.europarl.europa.eu/doceo/document/A-9-2024-0183_EN.pdf" TargetMode="External"/><Relationship Id="rIdVerifiedPET112" Type="http://schemas.openxmlformats.org/officeDocument/2006/relationships/hyperlink" Target="https://www.europarl.europa.eu/doceo/document/A-9-2024-0183_EN.pdf" TargetMode="External"/><Relationship Id="rIdVerifiedPET113" Type="http://schemas.openxmlformats.org/officeDocument/2006/relationships/hyperlink" Target="https://oeil.europarl.europa.eu/oeil/en/procedure-file/pdf?reference=2023%2F0205%28COD%29" TargetMode="External"/><Relationship Id="rIdVerifiedPET114" Type="http://schemas.openxmlformats.org/officeDocument/2006/relationships/hyperlink" Target="https://www.europarl.europa.eu/doceo/document/A-9-2024-0183_EN.pdf" TargetMode="External"/><Relationship Id="rIdVerifiedPET115" Type="http://schemas.openxmlformats.org/officeDocument/2006/relationships/hyperlink" Target="https://www.europarl.europa.eu/doceo/document/A-9-2024-0183_EN.pdf" TargetMode="External"/><Relationship Id="rIdVerifiedPET116" Type="http://schemas.openxmlformats.org/officeDocument/2006/relationships/hyperlink" Target="https://oeil.europarl.europa.eu/oeil/en/procedure-file/pdf?reference=2023%2F0205%28COD%29" TargetMode="External"/><Relationship Id="rIdVerifiedPET117" Type="http://schemas.openxmlformats.org/officeDocument/2006/relationships/hyperlink" Target="https://www.europarl.europa.eu/doceo/document/A-9-2024-0183_EN.pdf" TargetMode="External"/><Relationship Id="rIdVerifiedPET118" Type="http://schemas.openxmlformats.org/officeDocument/2006/relationships/hyperlink" Target="https://www.europarl.europa.eu/doceo/document/A-9-2024-0183_EN.pdf" TargetMode="External"/><Relationship Id="rIdVerifiedPET119" Type="http://schemas.openxmlformats.org/officeDocument/2006/relationships/hyperlink" Target="https://oeil.europarl.europa.eu/oeil/en/procedure-file/pdf?reference=2023%2F0205%28COD%29" TargetMode="External"/><Relationship Id="rIdVerifiedPET120" Type="http://schemas.openxmlformats.org/officeDocument/2006/relationships/hyperlink" Target="https://www.europarl.europa.eu/doceo/document/A-9-2024-0183_EN.pdf" TargetMode="External"/><Relationship Id="rIdVerifiedPET121" Type="http://schemas.openxmlformats.org/officeDocument/2006/relationships/hyperlink" Target="https://www.europarl.europa.eu/doceo/document/A-8-2017-0324_EN.pdf#page=17" TargetMode="External"/><Relationship Id="rIdVerifiedPET122" Type="http://schemas.openxmlformats.org/officeDocument/2006/relationships/hyperlink" Target="https://eur-lex.europa.eu/procedure/EN/2017_3" TargetMode="External"/><Relationship Id="rIdVerifiedPET123" Type="http://schemas.openxmlformats.org/officeDocument/2006/relationships/hyperlink" Target="https://www.europarl.europa.eu/doceo/document/A-8-2017-0324_EN.pdf#page=1" TargetMode="External"/><Relationship Id="rIdVerifiedPET124" Type="http://schemas.openxmlformats.org/officeDocument/2006/relationships/hyperlink" Target="https://www.europarl.europa.eu/doceo/document/A-8-2017-0324_EN.pdf#page=28" TargetMode="External"/><Relationship Id="rIdVerifiedPET125" Type="http://schemas.openxmlformats.org/officeDocument/2006/relationships/hyperlink" Target="https://eur-lex.europa.eu/procedure/EN/2017_3" TargetMode="External"/><Relationship Id="rIdVerifiedPET126" Type="http://schemas.openxmlformats.org/officeDocument/2006/relationships/hyperlink" Target="https://www.europarl.europa.eu/doceo/document/A-8-2017-0324_EN.pdf#page=1" TargetMode="External"/><Relationship Id="rIdVerifiedPET127" Type="http://schemas.openxmlformats.org/officeDocument/2006/relationships/hyperlink" Target="https://www.europarl.europa.eu/doceo/document/A-8-2017-0324_EN.pdf#page=31" TargetMode="External"/><Relationship Id="rIdVerifiedPET128" Type="http://schemas.openxmlformats.org/officeDocument/2006/relationships/hyperlink" Target="https://eur-lex.europa.eu/procedure/EN/2017_3" TargetMode="External"/><Relationship Id="rIdVerifiedPET129" Type="http://schemas.openxmlformats.org/officeDocument/2006/relationships/hyperlink" Target="https://www.europarl.europa.eu/doceo/document/A-8-2017-0324_EN.pdf#page=1" TargetMode="External"/><Relationship Id="rIdVerifiedPET130" Type="http://schemas.openxmlformats.org/officeDocument/2006/relationships/hyperlink" Target="https://www.europarl.europa.eu/doceo/document/A-8-2017-0324_EN.pdf#page=34" TargetMode="External"/><Relationship Id="rIdVerifiedPET131" Type="http://schemas.openxmlformats.org/officeDocument/2006/relationships/hyperlink" Target="https://eur-lex.europa.eu/procedure/EN/2017_3" TargetMode="External"/><Relationship Id="rIdVerifiedPET132" Type="http://schemas.openxmlformats.org/officeDocument/2006/relationships/hyperlink" Target="https://www.europarl.europa.eu/doceo/document/A-8-2017-0324_EN.pdf#page=1" TargetMode="External"/><Relationship Id="rIdVerifiedPET133" Type="http://schemas.openxmlformats.org/officeDocument/2006/relationships/hyperlink" Target="https://www.europarl.europa.eu/doceo/document/A-8-2017-0324_EN.pdf#page=52" TargetMode="External"/><Relationship Id="rIdVerifiedPET134" Type="http://schemas.openxmlformats.org/officeDocument/2006/relationships/hyperlink" Target="https://eur-lex.europa.eu/procedure/EN/2017_3" TargetMode="External"/><Relationship Id="rIdVerifiedPET135" Type="http://schemas.openxmlformats.org/officeDocument/2006/relationships/hyperlink" Target="https://www.europarl.europa.eu/doceo/document/A-8-2017-0324_EN.pdf#page=1" TargetMode="External"/><Relationship Id="rIdVerifiedPET136" Type="http://schemas.openxmlformats.org/officeDocument/2006/relationships/hyperlink" Target="https://www.europarl.europa.eu/doceo/document/A-8-2017-0324_EN.pdf#page=54" TargetMode="External"/><Relationship Id="rIdVerifiedPET137" Type="http://schemas.openxmlformats.org/officeDocument/2006/relationships/hyperlink" Target="https://eur-lex.europa.eu/procedure/EN/2017_3" TargetMode="External"/><Relationship Id="rIdVerifiedPET138" Type="http://schemas.openxmlformats.org/officeDocument/2006/relationships/hyperlink" Target="https://www.europarl.europa.eu/doceo/document/A-8-2017-0324_EN.pdf#page=1" TargetMode="External"/><Relationship Id="rIdVerifiedPET139" Type="http://schemas.openxmlformats.org/officeDocument/2006/relationships/hyperlink" Target="https://www.europarl.europa.eu/doceo/document/A-8-2017-0324_EN.pdf#page=54" TargetMode="External"/><Relationship Id="rIdVerifiedPET140" Type="http://schemas.openxmlformats.org/officeDocument/2006/relationships/hyperlink" Target="https://eur-lex.europa.eu/procedure/EN/2017_3" TargetMode="External"/><Relationship Id="rIdVerifiedPET141" Type="http://schemas.openxmlformats.org/officeDocument/2006/relationships/hyperlink" Target="https://www.europarl.europa.eu/doceo/document/A-8-2017-0324_EN.pdf#page=1" TargetMode="External"/><Relationship Id="rIdVerifiedPET142" Type="http://schemas.openxmlformats.org/officeDocument/2006/relationships/hyperlink" Target="https://www.europarl.europa.eu/doceo/document/A-8-2017-0324_EN.pdf#page=60" TargetMode="External"/><Relationship Id="rIdVerifiedPET143" Type="http://schemas.openxmlformats.org/officeDocument/2006/relationships/hyperlink" Target="https://eur-lex.europa.eu/procedure/EN/2017_3" TargetMode="External"/><Relationship Id="rIdVerifiedPET144" Type="http://schemas.openxmlformats.org/officeDocument/2006/relationships/hyperlink" Target="https://www.europarl.europa.eu/doceo/document/A-8-2017-0324_EN.pdf#page=1" TargetMode="External"/><Relationship Id="rIdVerifiedPET145" Type="http://schemas.openxmlformats.org/officeDocument/2006/relationships/hyperlink" Target="https://www.europarl.europa.eu/doceo/document/A-8-2017-0324_EN.pdf#page=63" TargetMode="External"/><Relationship Id="rIdVerifiedPET146" Type="http://schemas.openxmlformats.org/officeDocument/2006/relationships/hyperlink" Target="https://eur-lex.europa.eu/procedure/EN/2017_3" TargetMode="External"/><Relationship Id="rIdVerifiedPET147" Type="http://schemas.openxmlformats.org/officeDocument/2006/relationships/hyperlink" Target="https://www.europarl.europa.eu/doceo/document/A-8-2017-0324_EN.pdf#page=1" TargetMode="External"/><Relationship Id="rIdVerifiedPET148" Type="http://schemas.openxmlformats.org/officeDocument/2006/relationships/hyperlink" Target="https://www.europarl.europa.eu/doceo/document/A-8-2017-0324_EN.pdf#page=79" TargetMode="External"/><Relationship Id="rIdVerifiedPET149" Type="http://schemas.openxmlformats.org/officeDocument/2006/relationships/hyperlink" Target="https://eur-lex.europa.eu/procedure/EN/2017_3" TargetMode="External"/><Relationship Id="rIdVerifiedPET150" Type="http://schemas.openxmlformats.org/officeDocument/2006/relationships/hyperlink" Target="https://www.europarl.europa.eu/doceo/document/A-8-2017-0324_EN.pdf#page=1" TargetMode="External"/><Relationship Id="rIdVerifiedPET151" Type="http://schemas.openxmlformats.org/officeDocument/2006/relationships/hyperlink" Target="https://www.europarl.europa.eu/doceo/document/A-8-2017-0324_EN.pdf#page=104" TargetMode="External"/><Relationship Id="rIdVerifiedPET152" Type="http://schemas.openxmlformats.org/officeDocument/2006/relationships/hyperlink" Target="https://eur-lex.europa.eu/procedure/EN/2017_3" TargetMode="External"/><Relationship Id="rIdVerifiedPET153" Type="http://schemas.openxmlformats.org/officeDocument/2006/relationships/hyperlink" Target="https://www.europarl.europa.eu/doceo/document/A-8-2017-0324_EN.pdf#page=98" TargetMode="External"/><Relationship Id="rIdVerifiedPET154" Type="http://schemas.openxmlformats.org/officeDocument/2006/relationships/hyperlink" Target="https://www.europarl.europa.eu/doceo/document/A-8-2017-0324_EN.pdf#page=105" TargetMode="External"/><Relationship Id="rIdVerifiedPET155" Type="http://schemas.openxmlformats.org/officeDocument/2006/relationships/hyperlink" Target="https://eur-lex.europa.eu/procedure/EN/2017_3" TargetMode="External"/><Relationship Id="rIdVerifiedPET156" Type="http://schemas.openxmlformats.org/officeDocument/2006/relationships/hyperlink" Target="https://www.europarl.europa.eu/doceo/document/A-8-2017-0324_EN.pdf#page=98" TargetMode="External"/><Relationship Id="rIdVerifiedPET157" Type="http://schemas.openxmlformats.org/officeDocument/2006/relationships/hyperlink" Target="https://www.europarl.europa.eu/doceo/document/A-8-2017-0324_EN.pdf#page=107" TargetMode="External"/><Relationship Id="rIdVerifiedPET158" Type="http://schemas.openxmlformats.org/officeDocument/2006/relationships/hyperlink" Target="https://eur-lex.europa.eu/procedure/EN/2017_3" TargetMode="External"/><Relationship Id="rIdVerifiedPET159" Type="http://schemas.openxmlformats.org/officeDocument/2006/relationships/hyperlink" Target="https://www.europarl.europa.eu/doceo/document/A-8-2017-0324_EN.pdf#page=98" TargetMode="External"/><Relationship Id="rIdVerifiedPET160" Type="http://schemas.openxmlformats.org/officeDocument/2006/relationships/hyperlink" Target="https://www.europarl.europa.eu/doceo/document/A-8-2017-0324_EN.pdf#page=112" TargetMode="External"/><Relationship Id="rIdVerifiedPET161" Type="http://schemas.openxmlformats.org/officeDocument/2006/relationships/hyperlink" Target="https://eur-lex.europa.eu/procedure/EN/2017_3" TargetMode="External"/><Relationship Id="rIdVerifiedPET162" Type="http://schemas.openxmlformats.org/officeDocument/2006/relationships/hyperlink" Target="https://www.europarl.europa.eu/doceo/document/A-8-2017-0324_EN.pdf#page=98" TargetMode="External"/><Relationship Id="rIdVerifiedPET163" Type="http://schemas.openxmlformats.org/officeDocument/2006/relationships/hyperlink" Target="https://www.europarl.europa.eu/doceo/document/A-8-2017-0324_EN.pdf#page=115" TargetMode="External"/><Relationship Id="rIdVerifiedPET164" Type="http://schemas.openxmlformats.org/officeDocument/2006/relationships/hyperlink" Target="https://eur-lex.europa.eu/procedure/EN/2017_3" TargetMode="External"/><Relationship Id="rIdVerifiedPET165" Type="http://schemas.openxmlformats.org/officeDocument/2006/relationships/hyperlink" Target="https://www.europarl.europa.eu/doceo/document/A-8-2017-0324_EN.pdf#page=98" TargetMode="External"/><Relationship Id="rIdVerifiedPET166" Type="http://schemas.openxmlformats.org/officeDocument/2006/relationships/hyperlink" Target="https://www.europarl.europa.eu/doceo/document/A-8-2017-0324_EN.pdf#page=117" TargetMode="External"/><Relationship Id="rIdVerifiedPET167" Type="http://schemas.openxmlformats.org/officeDocument/2006/relationships/hyperlink" Target="https://eur-lex.europa.eu/procedure/EN/2017_3" TargetMode="External"/><Relationship Id="rIdVerifiedPET168" Type="http://schemas.openxmlformats.org/officeDocument/2006/relationships/hyperlink" Target="https://www.europarl.europa.eu/doceo/document/A-8-2017-0324_EN.pdf#page=98" TargetMode="External"/><Relationship Id="rIdVerifiedPET169" Type="http://schemas.openxmlformats.org/officeDocument/2006/relationships/hyperlink" Target="https://www.europarl.europa.eu/doceo/document/A-8-2017-0324_EN.pdf#page=122" TargetMode="External"/><Relationship Id="rIdVerifiedPET170" Type="http://schemas.openxmlformats.org/officeDocument/2006/relationships/hyperlink" Target="https://eur-lex.europa.eu/procedure/EN/2017_3" TargetMode="External"/><Relationship Id="rIdVerifiedPET171" Type="http://schemas.openxmlformats.org/officeDocument/2006/relationships/hyperlink" Target="https://www.europarl.europa.eu/doceo/document/A-8-2017-0324_EN.pdf#page=98" TargetMode="External"/><Relationship Id="rIdVerifiedPET172" Type="http://schemas.openxmlformats.org/officeDocument/2006/relationships/hyperlink" Target="https://www.europarl.europa.eu/doceo/document/A-8-2017-0324_EN.pdf#page=124" TargetMode="External"/><Relationship Id="rIdVerifiedPET173" Type="http://schemas.openxmlformats.org/officeDocument/2006/relationships/hyperlink" Target="https://eur-lex.europa.eu/procedure/EN/2017_3" TargetMode="External"/><Relationship Id="rIdVerifiedPET174" Type="http://schemas.openxmlformats.org/officeDocument/2006/relationships/hyperlink" Target="https://www.europarl.europa.eu/doceo/document/A-8-2017-0324_EN.pdf#page=98" TargetMode="External"/><Relationship Id="rIdVerifiedPET175" Type="http://schemas.openxmlformats.org/officeDocument/2006/relationships/hyperlink" Target="https://www.europarl.europa.eu/doceo/document/A-8-2017-0324_EN.pdf#page=125" TargetMode="External"/><Relationship Id="rIdVerifiedPET176" Type="http://schemas.openxmlformats.org/officeDocument/2006/relationships/hyperlink" Target="https://eur-lex.europa.eu/procedure/EN/2017_3" TargetMode="External"/><Relationship Id="rIdVerifiedPET177" Type="http://schemas.openxmlformats.org/officeDocument/2006/relationships/hyperlink" Target="https://www.europarl.europa.eu/doceo/document/A-8-2017-0324_EN.pdf#page=98" TargetMode="External"/><Relationship Id="rIdVerifiedPET178" Type="http://schemas.openxmlformats.org/officeDocument/2006/relationships/hyperlink" Target="https://www.europarl.europa.eu/doceo/document/A-8-2017-0324_EN.pdf#page=130" TargetMode="External"/><Relationship Id="rIdVerifiedPET179" Type="http://schemas.openxmlformats.org/officeDocument/2006/relationships/hyperlink" Target="https://eur-lex.europa.eu/procedure/EN/2017_3" TargetMode="External"/><Relationship Id="rIdVerifiedPET180" Type="http://schemas.openxmlformats.org/officeDocument/2006/relationships/hyperlink" Target="https://www.europarl.europa.eu/doceo/document/A-8-2017-0324_EN.pdf#page=98" TargetMode="External"/><Relationship Id="rIdVerifiedPET181" Type="http://schemas.openxmlformats.org/officeDocument/2006/relationships/hyperlink" Target="https://www.europarl.europa.eu/doceo/document/A-8-2017-0324_EN.pdf#page=136" TargetMode="External"/><Relationship Id="rIdVerifiedPET182" Type="http://schemas.openxmlformats.org/officeDocument/2006/relationships/hyperlink" Target="https://eur-lex.europa.eu/procedure/EN/2017_3" TargetMode="External"/><Relationship Id="rIdVerifiedPET183" Type="http://schemas.openxmlformats.org/officeDocument/2006/relationships/hyperlink" Target="https://www.europarl.europa.eu/doceo/document/A-8-2017-0324_EN.pdf#page=98" TargetMode="External"/><Relationship Id="rIdVerifiedPET184" Type="http://schemas.openxmlformats.org/officeDocument/2006/relationships/hyperlink" Target="https://www.europarl.europa.eu/doceo/document/A-8-2017-0324_EN.pdf#page=128" TargetMode="External"/><Relationship Id="rIdVerifiedPET185" Type="http://schemas.openxmlformats.org/officeDocument/2006/relationships/hyperlink" Target="https://eur-lex.europa.eu/procedure/EN/2017_3" TargetMode="External"/><Relationship Id="rIdVerifiedPET186" Type="http://schemas.openxmlformats.org/officeDocument/2006/relationships/hyperlink" Target="https://www.europarl.europa.eu/doceo/document/A-8-2017-0324_EN.pdf#page=98" TargetMode="External"/><Relationship Id="rIdVerifiedPET187" Type="http://schemas.openxmlformats.org/officeDocument/2006/relationships/hyperlink" Target="https://www.europarl.europa.eu/doceo/document/A-8-2017-0324_EN.pdf#page=155" TargetMode="External"/><Relationship Id="rIdVerifiedPET188" Type="http://schemas.openxmlformats.org/officeDocument/2006/relationships/hyperlink" Target="https://eur-lex.europa.eu/procedure/EN/2017_3" TargetMode="External"/><Relationship Id="rIdVerifiedPET189" Type="http://schemas.openxmlformats.org/officeDocument/2006/relationships/hyperlink" Target="https://www.europarl.europa.eu/doceo/document/A-8-2017-0324_EN.pdf#page=143" TargetMode="External"/><Relationship Id="rIdVerifiedPET190" Type="http://schemas.openxmlformats.org/officeDocument/2006/relationships/hyperlink" Target="https://www.europarl.europa.eu/doceo/document/A-8-2017-0324_EN.pdf#page=156" TargetMode="External"/><Relationship Id="rIdVerifiedPET191" Type="http://schemas.openxmlformats.org/officeDocument/2006/relationships/hyperlink" Target="https://eur-lex.europa.eu/procedure/EN/2017_3" TargetMode="External"/><Relationship Id="rIdVerifiedPET192" Type="http://schemas.openxmlformats.org/officeDocument/2006/relationships/hyperlink" Target="https://www.europarl.europa.eu/doceo/document/A-8-2017-0324_EN.pdf#page=143" TargetMode="External"/><Relationship Id="rIdVerifiedPET193" Type="http://schemas.openxmlformats.org/officeDocument/2006/relationships/hyperlink" Target="https://www.europarl.europa.eu/doceo/document/A-8-2017-0324_EN.pdf#page=159" TargetMode="External"/><Relationship Id="rIdVerifiedPET194" Type="http://schemas.openxmlformats.org/officeDocument/2006/relationships/hyperlink" Target="https://eur-lex.europa.eu/procedure/EN/2017_3" TargetMode="External"/><Relationship Id="rIdVerifiedPET195" Type="http://schemas.openxmlformats.org/officeDocument/2006/relationships/hyperlink" Target="https://www.europarl.europa.eu/doceo/document/A-8-2017-0324_EN.pdf#page=143" TargetMode="External"/><Relationship Id="rIdVerifiedPET196" Type="http://schemas.openxmlformats.org/officeDocument/2006/relationships/hyperlink" Target="https://www.europarl.europa.eu/doceo/document/A-8-2017-0324_EN.pdf#page=162" TargetMode="External"/><Relationship Id="rIdVerifiedPET197" Type="http://schemas.openxmlformats.org/officeDocument/2006/relationships/hyperlink" Target="https://eur-lex.europa.eu/procedure/EN/2017_3" TargetMode="External"/><Relationship Id="rIdVerifiedPET198" Type="http://schemas.openxmlformats.org/officeDocument/2006/relationships/hyperlink" Target="https://www.europarl.europa.eu/doceo/document/A-8-2017-0324_EN.pdf#page=143" TargetMode="External"/><Relationship Id="rIdVerifiedPET199" Type="http://schemas.openxmlformats.org/officeDocument/2006/relationships/hyperlink" Target="https://www.europarl.europa.eu/doceo/document/A-8-2017-0324_EN.pdf#page=164" TargetMode="External"/><Relationship Id="rIdVerifiedPET200" Type="http://schemas.openxmlformats.org/officeDocument/2006/relationships/hyperlink" Target="https://eur-lex.europa.eu/procedure/EN/2017_3" TargetMode="External"/><Relationship Id="rIdVerifiedPET201" Type="http://schemas.openxmlformats.org/officeDocument/2006/relationships/hyperlink" Target="https://www.europarl.europa.eu/doceo/document/A-8-2017-0324_EN.pdf#page=143" TargetMode="External"/><Relationship Id="rIdVerifiedPET202" Type="http://schemas.openxmlformats.org/officeDocument/2006/relationships/hyperlink" Target="https://www.europarl.europa.eu/doceo/document/A-8-2017-0324_EN.pdf#page=172" TargetMode="External"/><Relationship Id="rIdVerifiedPET203" Type="http://schemas.openxmlformats.org/officeDocument/2006/relationships/hyperlink" Target="https://eur-lex.europa.eu/procedure/EN/2017_3" TargetMode="External"/><Relationship Id="rIdVerifiedPET204" Type="http://schemas.openxmlformats.org/officeDocument/2006/relationships/hyperlink" Target="https://www.europarl.europa.eu/doceo/document/A-8-2017-0324_EN.pdf#page=143" TargetMode="External"/><Relationship Id="rIdVerifiedPET205" Type="http://schemas.openxmlformats.org/officeDocument/2006/relationships/hyperlink" Target="https://www.europarl.europa.eu/doceo/document/A-8-2017-0324_EN.pdf#page=173" TargetMode="External"/><Relationship Id="rIdVerifiedPET206" Type="http://schemas.openxmlformats.org/officeDocument/2006/relationships/hyperlink" Target="https://eur-lex.europa.eu/procedure/EN/2017_3" TargetMode="External"/><Relationship Id="rIdVerifiedPET207" Type="http://schemas.openxmlformats.org/officeDocument/2006/relationships/hyperlink" Target="https://www.europarl.europa.eu/doceo/document/A-8-2017-0324_EN.pdf#page=143" TargetMode="External"/><Relationship Id="rIdVerifiedPET208" Type="http://schemas.openxmlformats.org/officeDocument/2006/relationships/hyperlink" Target="https://www.europarl.europa.eu/doceo/document/A-8-2017-0324_EN.pdf#page=174" TargetMode="External"/><Relationship Id="rIdVerifiedPET209" Type="http://schemas.openxmlformats.org/officeDocument/2006/relationships/hyperlink" Target="https://eur-lex.europa.eu/procedure/EN/2017_3" TargetMode="External"/><Relationship Id="rIdVerifiedPET210" Type="http://schemas.openxmlformats.org/officeDocument/2006/relationships/hyperlink" Target="https://www.europarl.europa.eu/doceo/document/A-8-2017-0324_EN.pdf#page=143" TargetMode="External"/><Relationship Id="rIdVerifiedPET211" Type="http://schemas.openxmlformats.org/officeDocument/2006/relationships/hyperlink" Target="https://www.europarl.europa.eu/doceo/document/A-8-2017-0324_EN.pdf#page=176" TargetMode="External"/><Relationship Id="rIdVerifiedPET212" Type="http://schemas.openxmlformats.org/officeDocument/2006/relationships/hyperlink" Target="https://eur-lex.europa.eu/procedure/EN/2017_3" TargetMode="External"/><Relationship Id="rIdVerifiedPET213" Type="http://schemas.openxmlformats.org/officeDocument/2006/relationships/hyperlink" Target="https://www.europarl.europa.eu/doceo/document/A-8-2017-0324_EN.pdf#page=143" TargetMode="External"/><Relationship Id="rIdVerifiedPET214" Type="http://schemas.openxmlformats.org/officeDocument/2006/relationships/hyperlink" Target="https://www.europarl.europa.eu/doceo/document/A-8-2017-0324_EN.pdf#page=179" TargetMode="External"/><Relationship Id="rIdVerifiedPET215" Type="http://schemas.openxmlformats.org/officeDocument/2006/relationships/hyperlink" Target="https://eur-lex.europa.eu/procedure/EN/2017_3" TargetMode="External"/><Relationship Id="rIdVerifiedPET216" Type="http://schemas.openxmlformats.org/officeDocument/2006/relationships/hyperlink" Target="https://www.europarl.europa.eu/doceo/document/A-8-2017-0324_EN.pdf#page=143" TargetMode="External"/><Relationship Id="rIdVerifiedPET217" Type="http://schemas.openxmlformats.org/officeDocument/2006/relationships/hyperlink" Target="https://www.europarl.europa.eu/doceo/document/A-8-2017-0324_EN.pdf#page=179" TargetMode="External"/><Relationship Id="rIdVerifiedPET218" Type="http://schemas.openxmlformats.org/officeDocument/2006/relationships/hyperlink" Target="https://eur-lex.europa.eu/procedure/EN/2017_3" TargetMode="External"/><Relationship Id="rIdVerifiedPET219" Type="http://schemas.openxmlformats.org/officeDocument/2006/relationships/hyperlink" Target="https://www.europarl.europa.eu/doceo/document/A-8-2017-0324_EN.pdf#page=143" TargetMode="External"/><Relationship Id="rIdVerifiedPET220" Type="http://schemas.openxmlformats.org/officeDocument/2006/relationships/hyperlink" Target="https://www.europarl.europa.eu/doceo/document/A-8-2017-0324_EN.pdf#page=180" TargetMode="External"/><Relationship Id="rIdVerifiedPET221" Type="http://schemas.openxmlformats.org/officeDocument/2006/relationships/hyperlink" Target="https://eur-lex.europa.eu/procedure/EN/2017_3" TargetMode="External"/><Relationship Id="rIdVerifiedPET222" Type="http://schemas.openxmlformats.org/officeDocument/2006/relationships/hyperlink" Target="https://www.europarl.europa.eu/doceo/document/A-8-2017-0324_EN.pdf#page=143" TargetMode="External"/><Relationship Id="rIdVerifiedPET223" Type="http://schemas.openxmlformats.org/officeDocument/2006/relationships/hyperlink" Target="https://www.europarl.europa.eu/doceo/document/A-8-2017-0324_EN.pdf#page=181" TargetMode="External"/><Relationship Id="rIdVerifiedPET224" Type="http://schemas.openxmlformats.org/officeDocument/2006/relationships/hyperlink" Target="https://eur-lex.europa.eu/procedure/EN/2017_3" TargetMode="External"/><Relationship Id="rIdVerifiedPET225" Type="http://schemas.openxmlformats.org/officeDocument/2006/relationships/hyperlink" Target="https://www.europarl.europa.eu/doceo/document/A-8-2017-0324_EN.pdf#page=143" TargetMode="External"/><Relationship Id="rIdVerifiedPET226" Type="http://schemas.openxmlformats.org/officeDocument/2006/relationships/hyperlink" Target="https://www.europarl.europa.eu/doceo/document/A-8-2017-0324_EN.pdf#page=206" TargetMode="External"/><Relationship Id="rIdVerifiedPET227" Type="http://schemas.openxmlformats.org/officeDocument/2006/relationships/hyperlink" Target="https://eur-lex.europa.eu/procedure/EN/2017_3" TargetMode="External"/><Relationship Id="rIdVerifiedPET228" Type="http://schemas.openxmlformats.org/officeDocument/2006/relationships/hyperlink" Target="https://www.europarl.europa.eu/doceo/document/A-8-2017-0324_EN.pdf#page=191" TargetMode="External"/><Relationship Id="rIdVerifiedPET229" Type="http://schemas.openxmlformats.org/officeDocument/2006/relationships/hyperlink" Target="https://www.europarl.europa.eu/doceo/document/A-8-2017-0324_EN.pdf#page=207" TargetMode="External"/><Relationship Id="rIdVerifiedPET230" Type="http://schemas.openxmlformats.org/officeDocument/2006/relationships/hyperlink" Target="https://eur-lex.europa.eu/procedure/EN/2017_3" TargetMode="External"/><Relationship Id="rIdVerifiedPET231" Type="http://schemas.openxmlformats.org/officeDocument/2006/relationships/hyperlink" Target="https://www.europarl.europa.eu/doceo/document/A-8-2017-0324_EN.pdf#page=191" TargetMode="External"/><Relationship Id="rIdVerifiedPET232" Type="http://schemas.openxmlformats.org/officeDocument/2006/relationships/hyperlink" Target="https://www.europarl.europa.eu/doceo/document/A-8-2017-0324_EN.pdf#page=209" TargetMode="External"/><Relationship Id="rIdVerifiedPET233" Type="http://schemas.openxmlformats.org/officeDocument/2006/relationships/hyperlink" Target="https://eur-lex.europa.eu/procedure/EN/2017_3" TargetMode="External"/><Relationship Id="rIdVerifiedPET234" Type="http://schemas.openxmlformats.org/officeDocument/2006/relationships/hyperlink" Target="https://www.europarl.europa.eu/doceo/document/A-8-2017-0324_EN.pdf#page=191" TargetMode="External"/><Relationship Id="rIdVerifiedPET235" Type="http://schemas.openxmlformats.org/officeDocument/2006/relationships/hyperlink" Target="https://www.europarl.europa.eu/doceo/document/A-8-2017-0324_EN.pdf#page=210" TargetMode="External"/><Relationship Id="rIdVerifiedPET236" Type="http://schemas.openxmlformats.org/officeDocument/2006/relationships/hyperlink" Target="https://eur-lex.europa.eu/procedure/EN/2017_3" TargetMode="External"/><Relationship Id="rIdVerifiedPET237" Type="http://schemas.openxmlformats.org/officeDocument/2006/relationships/hyperlink" Target="https://www.europarl.europa.eu/doceo/document/A-8-2017-0324_EN.pdf#page=191" TargetMode="External"/><Relationship Id="rIdVerifiedPET238" Type="http://schemas.openxmlformats.org/officeDocument/2006/relationships/hyperlink" Target="https://www.europarl.europa.eu/doceo/document/A-8-2017-0324_EN.pdf#page=213" TargetMode="External"/><Relationship Id="rIdVerifiedPET239" Type="http://schemas.openxmlformats.org/officeDocument/2006/relationships/hyperlink" Target="https://eur-lex.europa.eu/procedure/EN/2017_3" TargetMode="External"/><Relationship Id="rIdVerifiedPET240" Type="http://schemas.openxmlformats.org/officeDocument/2006/relationships/hyperlink" Target="https://www.europarl.europa.eu/doceo/document/A-8-2017-0324_EN.pdf#page=191" TargetMode="External"/><Relationship Id="rIdVerifiedPET241" Type="http://schemas.openxmlformats.org/officeDocument/2006/relationships/hyperlink" Target="https://www.europarl.europa.eu/doceo/document/A-8-2017-0324_EN.pdf#page=222" TargetMode="External"/><Relationship Id="rIdVerifiedPET242" Type="http://schemas.openxmlformats.org/officeDocument/2006/relationships/hyperlink" Target="https://eur-lex.europa.eu/procedure/EN/2017_3" TargetMode="External"/><Relationship Id="rIdVerifiedPET243" Type="http://schemas.openxmlformats.org/officeDocument/2006/relationships/hyperlink" Target="https://www.europarl.europa.eu/doceo/document/A-8-2017-0324_EN.pdf#page=191" TargetMode="External"/><Relationship Id="rIdVerifiedPET244" Type="http://schemas.openxmlformats.org/officeDocument/2006/relationships/hyperlink" Target="https://www.europarl.europa.eu/doceo/document/A-8-2017-0324_EN.pdf#page=227" TargetMode="External"/><Relationship Id="rIdVerifiedPET245" Type="http://schemas.openxmlformats.org/officeDocument/2006/relationships/hyperlink" Target="https://eur-lex.europa.eu/procedure/EN/2017_3" TargetMode="External"/><Relationship Id="rIdVerifiedPET246" Type="http://schemas.openxmlformats.org/officeDocument/2006/relationships/hyperlink" Target="https://www.europarl.europa.eu/doceo/document/A-8-2017-0324_EN.pdf#page=191" TargetMode="External"/><Relationship Id="rIdVerifiedPET247" Type="http://schemas.openxmlformats.org/officeDocument/2006/relationships/hyperlink" Target="https://www.europarl.europa.eu/doceo/document/A-8-2017-0324_EN.pdf#page=229" TargetMode="External"/><Relationship Id="rIdVerifiedPET248" Type="http://schemas.openxmlformats.org/officeDocument/2006/relationships/hyperlink" Target="https://eur-lex.europa.eu/procedure/EN/2017_3" TargetMode="External"/><Relationship Id="rIdVerifiedPET249" Type="http://schemas.openxmlformats.org/officeDocument/2006/relationships/hyperlink" Target="https://www.europarl.europa.eu/doceo/document/A-8-2017-0324_EN.pdf#page=191" TargetMode="External"/><Relationship Id="rIdVerifiedPET250" Type="http://schemas.openxmlformats.org/officeDocument/2006/relationships/hyperlink" Target="https://www.europarl.europa.eu/doceo/document/A-8-2017-0324_EN.pdf#page=230" TargetMode="External"/><Relationship Id="rIdVerifiedPET251" Type="http://schemas.openxmlformats.org/officeDocument/2006/relationships/hyperlink" Target="https://eur-lex.europa.eu/procedure/EN/2017_3" TargetMode="External"/><Relationship Id="rIdVerifiedPET252" Type="http://schemas.openxmlformats.org/officeDocument/2006/relationships/hyperlink" Target="https://www.europarl.europa.eu/doceo/document/A-8-2017-0324_EN.pdf#page=191" TargetMode="External"/><Relationship Id="rIdVerifiedPET253" Type="http://schemas.openxmlformats.org/officeDocument/2006/relationships/hyperlink" Target="https://www.europarl.europa.eu/doceo/document/CJ72-AM-786820_EN.pdf" TargetMode="External"/><Relationship Id="rIdVerifiedPET254" Type="http://schemas.openxmlformats.org/officeDocument/2006/relationships/hyperlink" Target="https://www.europarl.europa.eu/doceo/document/CJ72-AM-786820_EN.pdf" TargetMode="External"/><Relationship Id="rIdVerifiedPET255" Type="http://schemas.openxmlformats.org/officeDocument/2006/relationships/hyperlink" Target="https://www.europarl.europa.eu/doceo/document/CJ72-AM-786820_EN.pdf" TargetMode="External"/><Relationship Id="rIdVerifiedPET256" Type="http://schemas.openxmlformats.org/officeDocument/2006/relationships/hyperlink" Target="https://www.europarl.europa.eu/doceo/document/CJ72-AM-786820_EN.pdf" TargetMode="External"/><Relationship Id="rIdVerifiedPET257" Type="http://schemas.openxmlformats.org/officeDocument/2006/relationships/hyperlink" Target="https://www.europarl.europa.eu/doceo/document/CJ72-AM-786820_EN.pdf" TargetMode="External"/><Relationship Id="rIdVerifiedPET258" Type="http://schemas.openxmlformats.org/officeDocument/2006/relationships/hyperlink" Target="https://www.europarl.europa.eu/doceo/document/CJ72-AM-786820_EN.pdf" TargetMode="External"/><Relationship Id="rIdVerifiedPET259" Type="http://schemas.openxmlformats.org/officeDocument/2006/relationships/hyperlink" Target="https://www.europarl.europa.eu/doceo/document/CJ72-AM-786820_EN.pdf" TargetMode="External"/><Relationship Id="rIdVerifiedPET260" Type="http://schemas.openxmlformats.org/officeDocument/2006/relationships/hyperlink" Target="https://www.europarl.europa.eu/doceo/document/CJ72-AM-786820_EN.pdf" TargetMode="External"/><Relationship Id="rIdVerifiedPET261" Type="http://schemas.openxmlformats.org/officeDocument/2006/relationships/hyperlink" Target="https://www.europarl.europa.eu/doceo/document/CJ72-AM-786820_EN.pdf" TargetMode="External"/><Relationship Id="rIdVerifiedPET262" Type="http://schemas.openxmlformats.org/officeDocument/2006/relationships/hyperlink" Target="https://www.europarl.europa.eu/doceo/document/CJ72-AM-786820_EN.pdf" TargetMode="External"/><Relationship Id="rIdVerifiedPET263" Type="http://schemas.openxmlformats.org/officeDocument/2006/relationships/hyperlink" Target="https://www.europarl.europa.eu/doceo/document/CJ72-AM-786820_EN.pdf" TargetMode="External"/><Relationship Id="rIdVerifiedPET264" Type="http://schemas.openxmlformats.org/officeDocument/2006/relationships/hyperlink" Target="https://www.europarl.europa.eu/doceo/document/CJ72-AM-786820_EN.pdf" TargetMode="External"/><Relationship Id="rIdVerifiedPET265" Type="http://schemas.openxmlformats.org/officeDocument/2006/relationships/hyperlink" Target="https://www.europarl.europa.eu/doceo/document/CJ72-AM-786820_EN.pdf" TargetMode="External"/><Relationship Id="rIdVerifiedPET266" Type="http://schemas.openxmlformats.org/officeDocument/2006/relationships/hyperlink" Target="https://www.europarl.europa.eu/doceo/document/CJ72-AM-786820_EN.pdf" TargetMode="External"/><Relationship Id="rIdVerifiedPET267" Type="http://schemas.openxmlformats.org/officeDocument/2006/relationships/hyperlink" Target="https://www.europarl.europa.eu/doceo/document/CJ72-AM-786820_EN.pdf" TargetMode="External"/><Relationship Id="rIdVerifiedPET268" Type="http://schemas.openxmlformats.org/officeDocument/2006/relationships/hyperlink" Target="https://www.europarl.europa.eu/doceo/document/CJ72-AM-786820_EN.pdf" TargetMode="External"/><Relationship Id="rIdVerifiedPET269" Type="http://schemas.openxmlformats.org/officeDocument/2006/relationships/hyperlink" Target="https://www.europarl.europa.eu/doceo/document/CJ72-AM-786820_EN.pdf" TargetMode="External"/><Relationship Id="rIdVerifiedPET270" Type="http://schemas.openxmlformats.org/officeDocument/2006/relationships/hyperlink" Target="https://www.europarl.europa.eu/doceo/document/CJ72-AM-786820_EN.pdf" TargetMode="External"/><Relationship Id="rIdVerifiedPET271" Type="http://schemas.openxmlformats.org/officeDocument/2006/relationships/hyperlink" Target="https://www.europarl.europa.eu/doceo/document/CJ72-AM-786820_EN.pdf" TargetMode="External"/><Relationship Id="rIdVerifiedPET272" Type="http://schemas.openxmlformats.org/officeDocument/2006/relationships/hyperlink" Target="https://www.europarl.europa.eu/doceo/document/CJ72-AM-786820_EN.pdf" TargetMode="External"/><Relationship Id="rIdVerifiedPET273" Type="http://schemas.openxmlformats.org/officeDocument/2006/relationships/hyperlink" Target="https://www.europarl.europa.eu/doceo/document/CJ72-AM-786820_EN.pdf" TargetMode="External"/><Relationship Id="rIdVerifiedPET274" Type="http://schemas.openxmlformats.org/officeDocument/2006/relationships/hyperlink" Target="https://www.europarl.europa.eu/doceo/document/CJ72-AM-786820_EN.pdf" TargetMode="External"/><Relationship Id="rIdVerifiedPET275" Type="http://schemas.openxmlformats.org/officeDocument/2006/relationships/hyperlink" Target="https://www.europarl.europa.eu/doceo/document/CJ72-AM-786820_EN.pdf" TargetMode="External"/><Relationship Id="rIdVerifiedPET276" Type="http://schemas.openxmlformats.org/officeDocument/2006/relationships/hyperlink" Target="https://www.europarl.europa.eu/doceo/document/CJ72-AM-786820_EN.pdf" TargetMode="External"/><Relationship Id="rIdVerifiedPET277" Type="http://schemas.openxmlformats.org/officeDocument/2006/relationships/hyperlink" Target="https://www.europarl.europa.eu/doceo/document/CJ72-AM-786820_EN.pdf" TargetMode="External"/><Relationship Id="rIdVerifiedPET278" Type="http://schemas.openxmlformats.org/officeDocument/2006/relationships/hyperlink" Target="https://www.europarl.europa.eu/doceo/document/CJ72-AM-786820_EN.pdf" TargetMode="External"/><Relationship Id="rIdVerifiedPET279" Type="http://schemas.openxmlformats.org/officeDocument/2006/relationships/hyperlink" Target="https://www.europarl.europa.eu/doceo/document/CJ72-AM-786820_EN.pdf" TargetMode="External"/><Relationship Id="rIdVerifiedPET280" Type="http://schemas.openxmlformats.org/officeDocument/2006/relationships/hyperlink" Target="https://www.europarl.europa.eu/doceo/document/CJ72-AM-786820_EN.pdf" TargetMode="External"/><Relationship Id="rIdVerifiedPET281" Type="http://schemas.openxmlformats.org/officeDocument/2006/relationships/hyperlink" Target="https://www.europarl.europa.eu/doceo/document/CJ72-AM-786820_EN.pdf" TargetMode="External"/><Relationship Id="rIdVerifiedPET282" Type="http://schemas.openxmlformats.org/officeDocument/2006/relationships/hyperlink" Target="https://www.europarl.europa.eu/doceo/document/CJ72-AM-786820_EN.pdf" TargetMode="External"/><Relationship Id="rIdVerifiedPET283" Type="http://schemas.openxmlformats.org/officeDocument/2006/relationships/hyperlink" Target="https://www.europarl.europa.eu/doceo/document/CJ72-AM-786820_EN.pdf" TargetMode="External"/><Relationship Id="rIdVerifiedPET284" Type="http://schemas.openxmlformats.org/officeDocument/2006/relationships/hyperlink" Target="https://www.europarl.europa.eu/doceo/document/CJ72-AM-786820_EN.pdf" TargetMode="External"/><Relationship Id="rIdVerifiedPET285" Type="http://schemas.openxmlformats.org/officeDocument/2006/relationships/hyperlink" Target="https://www.europarl.europa.eu/doceo/document/CJ72-AM-786820_EN.pdf" TargetMode="External"/><Relationship Id="rIdVerifiedPET286" Type="http://schemas.openxmlformats.org/officeDocument/2006/relationships/hyperlink" Target="https://www.europarl.europa.eu/doceo/document/CJ72-AM-786820_EN.pdf" TargetMode="External"/><Relationship Id="rIdVerifiedPET287" Type="http://schemas.openxmlformats.org/officeDocument/2006/relationships/hyperlink" Target="https://www.europarl.europa.eu/doceo/document/CJ72-AM-786820_EN.pdf" TargetMode="External"/><Relationship Id="rIdVerifiedPET288" Type="http://schemas.openxmlformats.org/officeDocument/2006/relationships/hyperlink" Target="https://www.europarl.europa.eu/doceo/document/CJ72-AM-786820_EN.pdf" TargetMode="External"/><Relationship Id="rIdVerifiedPET289" Type="http://schemas.openxmlformats.org/officeDocument/2006/relationships/hyperlink" Target="https://www.europarl.europa.eu/doceo/document/CJ72-AM-786820_EN.pdf" TargetMode="External"/><Relationship Id="rIdVerifiedPET290" Type="http://schemas.openxmlformats.org/officeDocument/2006/relationships/hyperlink" Target="https://www.europarl.europa.eu/doceo/document/CJ72-AM-786820_EN.pdf" TargetMode="External"/><Relationship Id="rIdVerifiedPET291" Type="http://schemas.openxmlformats.org/officeDocument/2006/relationships/hyperlink" Target="https://www.europarl.europa.eu/doceo/document/CJ72-AM-786820_EN.pdf" TargetMode="External"/><Relationship Id="rIdVerifiedPET292" Type="http://schemas.openxmlformats.org/officeDocument/2006/relationships/hyperlink" Target="https://www.europarl.europa.eu/doceo/document/CJ72-AM-786820_EN.pdf" TargetMode="External"/><Relationship Id="rIdVerifiedPET293" Type="http://schemas.openxmlformats.org/officeDocument/2006/relationships/hyperlink" Target="https://www.europarl.europa.eu/doceo/document/CJ72-AM-786820_EN.pdf" TargetMode="External"/><Relationship Id="rIdVerifiedPET294" Type="http://schemas.openxmlformats.org/officeDocument/2006/relationships/hyperlink" Target="https://www.europarl.europa.eu/doceo/document/CJ72-AM-786820_EN.pdf" TargetMode="External"/><Relationship Id="rIdVerifiedPET295" Type="http://schemas.openxmlformats.org/officeDocument/2006/relationships/hyperlink" Target="https://www.europarl.europa.eu/doceo/document/CJ72-AM-786820_EN.pdf" TargetMode="External"/><Relationship Id="rIdVerifiedPET296" Type="http://schemas.openxmlformats.org/officeDocument/2006/relationships/hyperlink" Target="https://www.europarl.europa.eu/doceo/document/CJ72-AM-786820_EN.pdf" TargetMode="External"/><Relationship Id="rIdVerifiedPET297" Type="http://schemas.openxmlformats.org/officeDocument/2006/relationships/hyperlink" Target="https://www.europarl.europa.eu/doceo/document/CJ72-AM-786820_EN.pdf" TargetMode="External"/><Relationship Id="rIdVerifiedPET298" Type="http://schemas.openxmlformats.org/officeDocument/2006/relationships/hyperlink" Target="https://www.europarl.europa.eu/doceo/document/CJ72-AM-786820_EN.pdf" TargetMode="External"/><Relationship Id="rIdVerifiedPET299" Type="http://schemas.openxmlformats.org/officeDocument/2006/relationships/hyperlink" Target="https://www.europarl.europa.eu/doceo/document/CJ72-AM-786820_EN.pdf" TargetMode="External"/><Relationship Id="rIdVerifiedPET300" Type="http://schemas.openxmlformats.org/officeDocument/2006/relationships/hyperlink" Target="https://www.europarl.europa.eu/doceo/document/CJ72-AM-786820_EN.pdf" TargetMode="External"/><Relationship Id="rIdVerifiedPET301" Type="http://schemas.openxmlformats.org/officeDocument/2006/relationships/hyperlink" Target="https://www.europarl.europa.eu/doceo/document/CJ72-AM-790967_EN.pdf" TargetMode="External"/><Relationship Id="rIdVerifiedPET302" Type="http://schemas.openxmlformats.org/officeDocument/2006/relationships/hyperlink" Target="https://www.europarl.europa.eu/doceo/document/CJ72-AM-790967_EN.pdf" TargetMode="External"/><Relationship Id="rIdVerifiedPET303" Type="http://schemas.openxmlformats.org/officeDocument/2006/relationships/hyperlink" Target="https://www.europarl.europa.eu/doceo/document/CJ72-AM-790967_EN.pdf" TargetMode="External"/><Relationship Id="rIdVerifiedPET304" Type="http://schemas.openxmlformats.org/officeDocument/2006/relationships/hyperlink" Target="https://www.europarl.europa.eu/doceo/document/CJ72-AM-790967_EN.pdf" TargetMode="External"/><Relationship Id="rIdVerifiedPET305" Type="http://schemas.openxmlformats.org/officeDocument/2006/relationships/hyperlink" Target="https://www.europarl.europa.eu/doceo/document/CJ72-AM-790967_EN.pdf" TargetMode="External"/><Relationship Id="rIdVerifiedPET306" Type="http://schemas.openxmlformats.org/officeDocument/2006/relationships/hyperlink" Target="https://www.europarl.europa.eu/doceo/document/CJ72-AM-790967_EN.pdf" TargetMode="External"/><Relationship Id="rIdVerifiedPET307" Type="http://schemas.openxmlformats.org/officeDocument/2006/relationships/hyperlink" Target="https://www.europarl.europa.eu/doceo/document/CJ72-AM-790967_EN.pdf" TargetMode="External"/><Relationship Id="rIdVerifiedPET308" Type="http://schemas.openxmlformats.org/officeDocument/2006/relationships/hyperlink" Target="https://www.europarl.europa.eu/doceo/document/CJ72-AM-790967_EN.pdf" TargetMode="External"/><Relationship Id="rIdVerifiedPET309" Type="http://schemas.openxmlformats.org/officeDocument/2006/relationships/hyperlink" Target="https://www.europarl.europa.eu/doceo/document/CJ72-AM-790967_EN.pdf" TargetMode="External"/><Relationship Id="rIdVerifiedPET310" Type="http://schemas.openxmlformats.org/officeDocument/2006/relationships/hyperlink" Target="https://www.europarl.europa.eu/doceo/document/CJ72-AM-790967_EN.pdf" TargetMode="External"/><Relationship Id="rIdVerifiedPET311" Type="http://schemas.openxmlformats.org/officeDocument/2006/relationships/hyperlink" Target="https://www.europarl.europa.eu/doceo/document/CJ72-AM-790967_EN.pdf" TargetMode="External"/><Relationship Id="rIdVerifiedPET312" Type="http://schemas.openxmlformats.org/officeDocument/2006/relationships/hyperlink" Target="https://www.europarl.europa.eu/doceo/document/CJ72-AM-790967_EN.pdf" TargetMode="External"/><Relationship Id="rIdVerifiedPET313" Type="http://schemas.openxmlformats.org/officeDocument/2006/relationships/hyperlink" Target="https://www.europarl.europa.eu/doceo/document/CJ72-AM-790967_EN.pdf" TargetMode="External"/><Relationship Id="rIdVerifiedPET314" Type="http://schemas.openxmlformats.org/officeDocument/2006/relationships/hyperlink" Target="https://www.europarl.europa.eu/doceo/document/CJ72-AM-790967_EN.pdf" TargetMode="External"/><Relationship Id="rIdVerifiedPET315" Type="http://schemas.openxmlformats.org/officeDocument/2006/relationships/hyperlink" Target="https://www.europarl.europa.eu/doceo/document/CJ72-AM-790967_EN.pdf" TargetMode="External"/><Relationship Id="rIdVerifiedPET316" Type="http://schemas.openxmlformats.org/officeDocument/2006/relationships/hyperlink" Target="https://www.europarl.europa.eu/doceo/document/CJ72-AM-790967_EN.pdf" TargetMode="External"/><Relationship Id="rIdVerifiedPET317" Type="http://schemas.openxmlformats.org/officeDocument/2006/relationships/hyperlink" Target="https://www.europarl.europa.eu/doceo/document/CJ72-AM-790967_EN.pdf" TargetMode="External"/><Relationship Id="rIdVerifiedPET318" Type="http://schemas.openxmlformats.org/officeDocument/2006/relationships/hyperlink" Target="https://www.europarl.europa.eu/doceo/document/CJ72-AM-790967_EN.pdf" TargetMode="External"/><Relationship Id="rIdVerifiedPET319" Type="http://schemas.openxmlformats.org/officeDocument/2006/relationships/hyperlink" Target="https://www.europarl.europa.eu/doceo/document/CJ72-AM-790967_EN.pdf" TargetMode="External"/><Relationship Id="rIdVerifiedPET320" Type="http://schemas.openxmlformats.org/officeDocument/2006/relationships/hyperlink" Target="https://www.europarl.europa.eu/doceo/document/CJ72-AM-790967_EN.pdf" TargetMode="External"/><Relationship Id="rIdVerifiedPET321" Type="http://schemas.openxmlformats.org/officeDocument/2006/relationships/hyperlink" Target="https://www.europarl.europa.eu/doceo/document/CJ72-AM-790967_EN.pdf" TargetMode="External"/><Relationship Id="rIdVerifiedPET322" Type="http://schemas.openxmlformats.org/officeDocument/2006/relationships/hyperlink" Target="https://www.europarl.europa.eu/doceo/document/CJ72-AM-790967_EN.pdf" TargetMode="External"/><Relationship Id="rIdVerifiedPET323" Type="http://schemas.openxmlformats.org/officeDocument/2006/relationships/hyperlink" Target="https://www.europarl.europa.eu/doceo/document/CJ72-AM-790967_EN.pdf" TargetMode="External"/><Relationship Id="rIdVerifiedPET324" Type="http://schemas.openxmlformats.org/officeDocument/2006/relationships/hyperlink" Target="https://www.europarl.europa.eu/doceo/document/CJ72-AM-790967_EN.pdf" TargetMode="External"/><Relationship Id="rIdVerifiedPET325" Type="http://schemas.openxmlformats.org/officeDocument/2006/relationships/hyperlink" Target="https://www.europarl.europa.eu/doceo/document/CJ72-AM-790967_EN.pdf" TargetMode="External"/><Relationship Id="rIdVerifiedPET326" Type="http://schemas.openxmlformats.org/officeDocument/2006/relationships/hyperlink" Target="https://www.europarl.europa.eu/doceo/document/CJ72-AM-790967_EN.pdf" TargetMode="External"/><Relationship Id="rIdVerifiedPET327" Type="http://schemas.openxmlformats.org/officeDocument/2006/relationships/hyperlink" Target="https://www.europarl.europa.eu/doceo/document/CJ72-AM-790967_EN.pdf" TargetMode="External"/><Relationship Id="rIdVerifiedPET328" Type="http://schemas.openxmlformats.org/officeDocument/2006/relationships/hyperlink" Target="https://www.europarl.europa.eu/doceo/document/CJ72-AM-790967_EN.pdf" TargetMode="External"/><Relationship Id="rIdVerifiedPET329" Type="http://schemas.openxmlformats.org/officeDocument/2006/relationships/hyperlink" Target="https://www.europarl.europa.eu/doceo/document/CJ72-AM-790967_EN.pdf" TargetMode="External"/><Relationship Id="rIdVerifiedPET330" Type="http://schemas.openxmlformats.org/officeDocument/2006/relationships/hyperlink" Target="https://www.europarl.europa.eu/doceo/document/CJ72-AM-790967_EN.pdf" TargetMode="External"/><Relationship Id="rIdVerifiedPET331" Type="http://schemas.openxmlformats.org/officeDocument/2006/relationships/hyperlink" Target="https://www.europarl.europa.eu/doceo/document/CJ72-AM-790967_EN.pdf" TargetMode="External"/><Relationship Id="rIdVerifiedPET332" Type="http://schemas.openxmlformats.org/officeDocument/2006/relationships/hyperlink" Target="https://www.europarl.europa.eu/doceo/document/CJ72-AM-790967_EN.pdf" TargetMode="External"/><Relationship Id="rIdVerifiedPET333" Type="http://schemas.openxmlformats.org/officeDocument/2006/relationships/hyperlink" Target="https://www.europarl.europa.eu/doceo/document/CJ72-AM-790967_EN.pdf" TargetMode="External"/><Relationship Id="rIdVerifiedPET334" Type="http://schemas.openxmlformats.org/officeDocument/2006/relationships/hyperlink" Target="https://www.europarl.europa.eu/doceo/document/CJ72-AM-790967_EN.pdf" TargetMode="External"/><Relationship Id="rIdVerifiedPET335" Type="http://schemas.openxmlformats.org/officeDocument/2006/relationships/hyperlink" Target="https://www.europarl.europa.eu/doceo/document/CJ72-AM-790967_EN.pdf" TargetMode="External"/><Relationship Id="rIdVerifiedPET336" Type="http://schemas.openxmlformats.org/officeDocument/2006/relationships/hyperlink" Target="https://www.europarl.europa.eu/doceo/document/CJ72-AM-790967_EN.pdf" TargetMode="External"/><Relationship Id="rIdVerifiedPET337" Type="http://schemas.openxmlformats.org/officeDocument/2006/relationships/hyperlink" Target="https://www.europarl.europa.eu/doceo/document/CJ72-AM-790967_EN.pdf" TargetMode="External"/><Relationship Id="rIdVerifiedPET338" Type="http://schemas.openxmlformats.org/officeDocument/2006/relationships/hyperlink" Target="https://www.europarl.europa.eu/doceo/document/CJ72-AM-790967_EN.pdf" TargetMode="External"/><Relationship Id="rIdVerifiedPET339" Type="http://schemas.openxmlformats.org/officeDocument/2006/relationships/hyperlink" Target="https://www.europarl.europa.eu/doceo/document/CJ72-AM-790967_EN.pdf" TargetMode="External"/><Relationship Id="rIdVerifiedPET340" Type="http://schemas.openxmlformats.org/officeDocument/2006/relationships/hyperlink" Target="https://www.europarl.europa.eu/doceo/document/CJ72-AM-790967_EN.pdf" TargetMode="External"/><Relationship Id="rIdVerifiedPET341" Type="http://schemas.openxmlformats.org/officeDocument/2006/relationships/hyperlink" Target="https://www.europarl.europa.eu/doceo/document/CJ72-AM-790967_EN.pdf" TargetMode="External"/><Relationship Id="rIdVerifiedPET342" Type="http://schemas.openxmlformats.org/officeDocument/2006/relationships/hyperlink" Target="https://www.europarl.europa.eu/doceo/document/CJ72-AM-790967_EN.pdf" TargetMode="External"/><Relationship Id="rIdVerifiedPET343" Type="http://schemas.openxmlformats.org/officeDocument/2006/relationships/hyperlink" Target="https://www.europarl.europa.eu/doceo/document/CJ72-AM-790967_EN.pdf" TargetMode="External"/><Relationship Id="rIdVerifiedPET344" Type="http://schemas.openxmlformats.org/officeDocument/2006/relationships/hyperlink" Target="https://www.europarl.europa.eu/doceo/document/CJ72-AM-790967_EN.pdf" TargetMode="External"/><Relationship Id="rIdVerifiedPET345" Type="http://schemas.openxmlformats.org/officeDocument/2006/relationships/hyperlink" Target="https://www.europarl.europa.eu/doceo/document/CJ72-AM-790967_EN.pdf" TargetMode="External"/><Relationship Id="rIdVerifiedPET346" Type="http://schemas.openxmlformats.org/officeDocument/2006/relationships/hyperlink" Target="https://www.europarl.europa.eu/doceo/document/CJ72-AM-790967_EN.pdf" TargetMode="External"/><Relationship Id="rIdVerifiedPET347" Type="http://schemas.openxmlformats.org/officeDocument/2006/relationships/hyperlink" Target="https://www.europarl.europa.eu/doceo/document/CJ72-AM-790967_EN.pdf" TargetMode="External"/><Relationship Id="rIdVerifiedPET348" Type="http://schemas.openxmlformats.org/officeDocument/2006/relationships/hyperlink" Target="https://www.europarl.europa.eu/doceo/document/CJ72-AM-790967_EN.pdf" TargetMode="External"/><Relationship Id="rIdVerifiedPET349" Type="http://schemas.openxmlformats.org/officeDocument/2006/relationships/hyperlink" Target="https://www.europarl.europa.eu/doceo/document/CJ72-AM-790967_EN.pdf" TargetMode="External"/><Relationship Id="rIdVerifiedPET350" Type="http://schemas.openxmlformats.org/officeDocument/2006/relationships/hyperlink" Target="https://www.europarl.europa.eu/doceo/document/CJ72-AM-790967_EN.pdf" TargetMode="External"/><Relationship Id="rIdVerifiedPET351" Type="http://schemas.openxmlformats.org/officeDocument/2006/relationships/hyperlink" Target="https://www.europarl.europa.eu/doceo/document/CJ72-AM-790967_EN.pdf" TargetMode="External"/><Relationship Id="rIdVerifiedPET352" Type="http://schemas.openxmlformats.org/officeDocument/2006/relationships/hyperlink" Target="https://www.europarl.europa.eu/doceo/document/CJ72-AM-790967_EN.pdf" TargetMode="External"/><Relationship Id="rIdVerifiedPET353" Type="http://schemas.openxmlformats.org/officeDocument/2006/relationships/hyperlink" Target="https://www.europarl.europa.eu/doceo/document/CJ72-AM-790967_EN.pdf" TargetMode="External"/><Relationship Id="rIdVerifiedPET354" Type="http://schemas.openxmlformats.org/officeDocument/2006/relationships/hyperlink" Target="https://www.europarl.europa.eu/doceo/document/CJ72-AM-790967_EN.pdf" TargetMode="External"/><Relationship Id="rIdVerifiedPET355" Type="http://schemas.openxmlformats.org/officeDocument/2006/relationships/hyperlink" Target="https://www.europarl.europa.eu/doceo/document/CJ72-AM-790968_EN.pdf" TargetMode="External"/><Relationship Id="rIdVerifiedPET356" Type="http://schemas.openxmlformats.org/officeDocument/2006/relationships/hyperlink" Target="https://www.europarl.europa.eu/doceo/document/CJ72-AM-790968_EN.pdf" TargetMode="External"/><Relationship Id="rIdVerifiedPET357" Type="http://schemas.openxmlformats.org/officeDocument/2006/relationships/hyperlink" Target="https://www.europarl.europa.eu/doceo/document/CJ72-AM-790968_EN.pdf" TargetMode="External"/><Relationship Id="rIdVerifiedPET358" Type="http://schemas.openxmlformats.org/officeDocument/2006/relationships/hyperlink" Target="https://www.europarl.europa.eu/doceo/document/CJ72-AM-790968_EN.pdf" TargetMode="External"/><Relationship Id="rIdVerifiedPET359" Type="http://schemas.openxmlformats.org/officeDocument/2006/relationships/hyperlink" Target="https://www.europarl.europa.eu/doceo/document/CJ72-AM-790968_EN.pdf" TargetMode="External"/><Relationship Id="rIdVerifiedPET360" Type="http://schemas.openxmlformats.org/officeDocument/2006/relationships/hyperlink" Target="https://www.europarl.europa.eu/doceo/document/CJ72-AM-790968_EN.pdf" TargetMode="External"/><Relationship Id="rIdVerifiedPET361" Type="http://schemas.openxmlformats.org/officeDocument/2006/relationships/hyperlink" Target="https://www.europarl.europa.eu/doceo/document/CJ72-AM-790968_EN.pdf" TargetMode="External"/><Relationship Id="rIdVerifiedPET362" Type="http://schemas.openxmlformats.org/officeDocument/2006/relationships/hyperlink" Target="https://www.europarl.europa.eu/doceo/document/CJ72-AM-790968_EN.pdf" TargetMode="External"/><Relationship Id="rIdVerifiedPET363" Type="http://schemas.openxmlformats.org/officeDocument/2006/relationships/hyperlink" Target="https://www.europarl.europa.eu/doceo/document/CJ72-AM-790968_EN.pdf" TargetMode="External"/><Relationship Id="rIdVerifiedPET364" Type="http://schemas.openxmlformats.org/officeDocument/2006/relationships/hyperlink" Target="https://www.europarl.europa.eu/doceo/document/CJ72-AM-790968_EN.pdf" TargetMode="External"/><Relationship Id="rIdVerifiedPET365" Type="http://schemas.openxmlformats.org/officeDocument/2006/relationships/hyperlink" Target="https://www.europarl.europa.eu/doceo/document/CJ72-AM-790968_EN.pdf" TargetMode="External"/><Relationship Id="rIdVerifiedPET366" Type="http://schemas.openxmlformats.org/officeDocument/2006/relationships/hyperlink" Target="https://www.europarl.europa.eu/doceo/document/CJ72-AM-790968_EN.pdf" TargetMode="External"/><Relationship Id="rIdVerifiedPET367" Type="http://schemas.openxmlformats.org/officeDocument/2006/relationships/hyperlink" Target="https://www.europarl.europa.eu/doceo/document/CJ72-AM-790968_EN.pdf" TargetMode="External"/><Relationship Id="rIdVerifiedPET368" Type="http://schemas.openxmlformats.org/officeDocument/2006/relationships/hyperlink" Target="https://www.europarl.europa.eu/doceo/document/CJ72-AM-790968_EN.pdf" TargetMode="External"/><Relationship Id="rIdVerifiedPET369" Type="http://schemas.openxmlformats.org/officeDocument/2006/relationships/hyperlink" Target="https://www.europarl.europa.eu/doceo/document/CJ72-AM-790968_EN.pdf" TargetMode="External"/><Relationship Id="rIdVerifiedPET370" Type="http://schemas.openxmlformats.org/officeDocument/2006/relationships/hyperlink" Target="https://www.europarl.europa.eu/doceo/document/CJ72-AM-790968_EN.pdf" TargetMode="External"/><Relationship Id="rIdVerifiedPET371" Type="http://schemas.openxmlformats.org/officeDocument/2006/relationships/hyperlink" Target="https://www.europarl.europa.eu/doceo/document/CJ72-AM-790968_EN.pdf" TargetMode="External"/><Relationship Id="rIdVerifiedPET372" Type="http://schemas.openxmlformats.org/officeDocument/2006/relationships/hyperlink" Target="https://www.europarl.europa.eu/doceo/document/CJ72-AM-790968_EN.pdf" TargetMode="External"/><Relationship Id="rIdVerifiedPET373" Type="http://schemas.openxmlformats.org/officeDocument/2006/relationships/hyperlink" Target="https://www.europarl.europa.eu/doceo/document/CJ72-AM-791071_EN.pdf" TargetMode="External"/><Relationship Id="rIdVerifiedPET374" Type="http://schemas.openxmlformats.org/officeDocument/2006/relationships/hyperlink" Target="https://www.europarl.europa.eu/doceo/document/CJ72-AM-791071_EN.pdf" TargetMode="External"/><Relationship Id="rIdVerifiedPET375" Type="http://schemas.openxmlformats.org/officeDocument/2006/relationships/hyperlink" Target="https://www.europarl.europa.eu/doceo/document/CJ72-AM-791071_EN.pdf" TargetMode="External"/><Relationship Id="rIdVerifiedPET376" Type="http://schemas.openxmlformats.org/officeDocument/2006/relationships/hyperlink" Target="https://www.europarl.europa.eu/doceo/document/CJ72-AM-791071_EN.pdf" TargetMode="External"/><Relationship Id="rIdVerifiedPET377" Type="http://schemas.openxmlformats.org/officeDocument/2006/relationships/hyperlink" Target="https://www.europarl.europa.eu/doceo/document/CJ72-AM-791071_EN.pdf" TargetMode="External"/><Relationship Id="rIdVerifiedPET378" Type="http://schemas.openxmlformats.org/officeDocument/2006/relationships/hyperlink" Target="https://www.europarl.europa.eu/doceo/document/CJ72-AM-791071_EN.pdf" TargetMode="External"/><Relationship Id="rIdVerifiedPET379" Type="http://schemas.openxmlformats.org/officeDocument/2006/relationships/hyperlink" Target="https://www.europarl.europa.eu/doceo/document/CJ72-AM-791071_EN.pdf" TargetMode="External"/><Relationship Id="rIdVerifiedPET380" Type="http://schemas.openxmlformats.org/officeDocument/2006/relationships/hyperlink" Target="https://www.europarl.europa.eu/doceo/document/CJ72-AM-791071_EN.pdf" TargetMode="External"/><Relationship Id="rIdVerifiedPET381" Type="http://schemas.openxmlformats.org/officeDocument/2006/relationships/hyperlink" Target="https://www.europarl.europa.eu/doceo/document/CJ72-AM-791071_EN.pdf" TargetMode="External"/><Relationship Id="rIdVerifiedPET382" Type="http://schemas.openxmlformats.org/officeDocument/2006/relationships/hyperlink" Target="https://www.europarl.europa.eu/doceo/document/CJ72-AM-791071_EN.pdf" TargetMode="External"/><Relationship Id="rIdVerifiedPET383" Type="http://schemas.openxmlformats.org/officeDocument/2006/relationships/hyperlink" Target="https://www.europarl.europa.eu/doceo/document/CJ72-AM-791071_EN.pdf" TargetMode="External"/><Relationship Id="rIdVerifiedPET384" Type="http://schemas.openxmlformats.org/officeDocument/2006/relationships/hyperlink" Target="https://www.europarl.europa.eu/doceo/document/CJ72-AM-791071_EN.pdf" TargetMode="External"/><Relationship Id="rIdVerifiedPET385" Type="http://schemas.openxmlformats.org/officeDocument/2006/relationships/hyperlink" Target="https://www.europarl.europa.eu/doceo/document/CJ72-AM-791071_EN.pdf" TargetMode="External"/><Relationship Id="rIdVerifiedPET386" Type="http://schemas.openxmlformats.org/officeDocument/2006/relationships/hyperlink" Target="https://www.europarl.europa.eu/doceo/document/CJ72-AM-791071_EN.pdf" TargetMode="External"/><Relationship Id="rIdVerifiedPET387" Type="http://schemas.openxmlformats.org/officeDocument/2006/relationships/hyperlink" Target="https://www.europarl.europa.eu/doceo/document/CJ72-AM-791071_EN.pdf" TargetMode="External"/><Relationship Id="rIdVerifiedPET388" Type="http://schemas.openxmlformats.org/officeDocument/2006/relationships/hyperlink" Target="https://www.europarl.europa.eu/doceo/document/CJ72-AM-791071_EN.pdf" TargetMode="External"/><Relationship Id="rIdVerifiedPET389" Type="http://schemas.openxmlformats.org/officeDocument/2006/relationships/hyperlink" Target="https://www.europarl.europa.eu/doceo/document/CJ72-AM-791071_EN.pdf" TargetMode="External"/><Relationship Id="rIdVerifiedPET390" Type="http://schemas.openxmlformats.org/officeDocument/2006/relationships/hyperlink" Target="https://www.europarl.europa.eu/doceo/document/CJ72-AM-791071_EN.pdf" TargetMode="External"/><Relationship Id="rIdVerifiedPET391" Type="http://schemas.openxmlformats.org/officeDocument/2006/relationships/hyperlink" Target="https://www.europarl.europa.eu/doceo/document/CJ72-AM-791071_EN.pdf" TargetMode="External"/><Relationship Id="rIdVerifiedPET392" Type="http://schemas.openxmlformats.org/officeDocument/2006/relationships/hyperlink" Target="https://www.europarl.europa.eu/doceo/document/CJ72-AM-791071_EN.pdf" TargetMode="External"/><Relationship Id="rIdVerifiedPET393" Type="http://schemas.openxmlformats.org/officeDocument/2006/relationships/hyperlink" Target="https://www.europarl.europa.eu/doceo/document/CJ72-AM-791071_EN.pdf" TargetMode="External"/><Relationship Id="rIdVerifiedPET394" Type="http://schemas.openxmlformats.org/officeDocument/2006/relationships/hyperlink" Target="https://www.europarl.europa.eu/doceo/document/CJ72-AM-791071_EN.pdf" TargetMode="External"/><Relationship Id="rIdVerifiedPET395" Type="http://schemas.openxmlformats.org/officeDocument/2006/relationships/hyperlink" Target="https://www.europarl.europa.eu/doceo/document/CJ72-AM-791071_EN.pdf" TargetMode="External"/><Relationship Id="rIdVerifiedPET396" Type="http://schemas.openxmlformats.org/officeDocument/2006/relationships/hyperlink" Target="https://www.europarl.europa.eu/doceo/document/CJ72-AM-791071_EN.pdf" TargetMode="External"/><Relationship Id="rIdVerifiedPET397" Type="http://schemas.openxmlformats.org/officeDocument/2006/relationships/hyperlink" Target="https://www.europarl.europa.eu/doceo/document/CJ72-AM-791071_EN.pdf" TargetMode="External"/><Relationship Id="rIdVerifiedPET398" Type="http://schemas.openxmlformats.org/officeDocument/2006/relationships/hyperlink" Target="https://www.europarl.europa.eu/doceo/document/CJ72-AM-791071_EN.pdf" TargetMode="External"/><Relationship Id="rIdVerifiedPET399" Type="http://schemas.openxmlformats.org/officeDocument/2006/relationships/hyperlink" Target="https://www.europarl.europa.eu/doceo/document/CJ72-AM-791071_EN.pdf" TargetMode="External"/><Relationship Id="rIdVerifiedPET400" Type="http://schemas.openxmlformats.org/officeDocument/2006/relationships/hyperlink" Target="https://www.europarl.europa.eu/doceo/document/CJ72-AM-791071_EN.pdf" TargetMode="External"/><Relationship Id="rIdVerifiedPET401" Type="http://schemas.openxmlformats.org/officeDocument/2006/relationships/hyperlink" Target="https://www.europarl.europa.eu/doceo/document/CJ72-AM-791071_EN.pdf" TargetMode="External"/><Relationship Id="rIdVerifiedPET402" Type="http://schemas.openxmlformats.org/officeDocument/2006/relationships/hyperlink" Target="https://www.europarl.europa.eu/doceo/document/CJ72-AM-791071_EN.pdf" TargetMode="External"/><Relationship Id="rIdVerifiedPET403" Type="http://schemas.openxmlformats.org/officeDocument/2006/relationships/hyperlink" Target="https://www.europarl.europa.eu/doceo/document/CJ72-AM-791071_EN.pdf" TargetMode="External"/><Relationship Id="rIdVerifiedPET404" Type="http://schemas.openxmlformats.org/officeDocument/2006/relationships/hyperlink" Target="https://www.europarl.europa.eu/doceo/document/CJ72-AM-791071_EN.pdf" TargetMode="External"/><Relationship Id="rIdVerifiedPET405" Type="http://schemas.openxmlformats.org/officeDocument/2006/relationships/hyperlink" Target="https://www.europarl.europa.eu/doceo/document/CJ72-AM-791071_EN.pdf" TargetMode="External"/><Relationship Id="rIdVerifiedPET406" Type="http://schemas.openxmlformats.org/officeDocument/2006/relationships/hyperlink" Target="https://www.europarl.europa.eu/doceo/document/CJ72-AM-791071_EN.pdf" TargetMode="External"/><Relationship Id="rIdVerifiedPET407" Type="http://schemas.openxmlformats.org/officeDocument/2006/relationships/hyperlink" Target="https://www.europarl.europa.eu/doceo/document/CJ72-AM-791071_EN.pdf" TargetMode="External"/><Relationship Id="rIdVerifiedPET408" Type="http://schemas.openxmlformats.org/officeDocument/2006/relationships/hyperlink" Target="https://www.europarl.europa.eu/doceo/document/CJ72-AM-791071_EN.pdf" TargetMode="External"/><Relationship Id="rIdVerifiedPET409" Type="http://schemas.openxmlformats.org/officeDocument/2006/relationships/hyperlink" Target="https://www.europarl.europa.eu/doceo/document/CJ72-AM-791071_EN.pdf" TargetMode="External"/><Relationship Id="rIdVerifiedPET410" Type="http://schemas.openxmlformats.org/officeDocument/2006/relationships/hyperlink" Target="https://www.europarl.europa.eu/doceo/document/CJ72-AM-791071_EN.pdf" TargetMode="External"/><Relationship Id="rIdVerifiedPET411" Type="http://schemas.openxmlformats.org/officeDocument/2006/relationships/hyperlink" Target="https://www.europarl.europa.eu/doceo/document/CJ72-AM-791071_EN.pdf" TargetMode="External"/><Relationship Id="rIdVerifiedPET412" Type="http://schemas.openxmlformats.org/officeDocument/2006/relationships/hyperlink" Target="https://www.europarl.europa.eu/doceo/document/CJ72-AM-791071_EN.pdf" TargetMode="External"/><Relationship Id="rIdVerifiedPET413" Type="http://schemas.openxmlformats.org/officeDocument/2006/relationships/hyperlink" Target="https://www.europarl.europa.eu/doceo/document/CJ72-AM-791072_EN.pdf" TargetMode="External"/><Relationship Id="rIdVerifiedPET414" Type="http://schemas.openxmlformats.org/officeDocument/2006/relationships/hyperlink" Target="https://oeil.europarl.europa.eu/oeil/en/procedure-file?reference=2025/0360(COD)" TargetMode="External"/><Relationship Id="rIdVerifiedPET415" Type="http://schemas.openxmlformats.org/officeDocument/2006/relationships/hyperlink" Target="https://www.europarl.europa.eu/doceo/document/CJ72-AM-791072_EN.pdf" TargetMode="External"/><Relationship Id="rIdVerifiedPET416" Type="http://schemas.openxmlformats.org/officeDocument/2006/relationships/hyperlink" Target="https://www.europarl.europa.eu/doceo/document/CJ72-AM-791072_EN.pdf" TargetMode="External"/><Relationship Id="rIdVerifiedPET417" Type="http://schemas.openxmlformats.org/officeDocument/2006/relationships/hyperlink" Target="https://oeil.europarl.europa.eu/oeil/en/procedure-file?reference=2025/0360(COD)" TargetMode="External"/><Relationship Id="rIdVerifiedPET418" Type="http://schemas.openxmlformats.org/officeDocument/2006/relationships/hyperlink" Target="https://www.europarl.europa.eu/doceo/document/CJ72-AM-791072_EN.pdf" TargetMode="External"/><Relationship Id="rIdVerifiedPET419" Type="http://schemas.openxmlformats.org/officeDocument/2006/relationships/hyperlink" Target="https://www.europarl.europa.eu/doceo/document/CJ72-AM-791072_EN.pdf" TargetMode="External"/><Relationship Id="rIdVerifiedPET420" Type="http://schemas.openxmlformats.org/officeDocument/2006/relationships/hyperlink" Target="https://oeil.europarl.europa.eu/oeil/en/procedure-file?reference=2025/0360(COD)" TargetMode="External"/><Relationship Id="rIdVerifiedPET421" Type="http://schemas.openxmlformats.org/officeDocument/2006/relationships/hyperlink" Target="https://www.europarl.europa.eu/doceo/document/CJ72-AM-791072_EN.pdf" TargetMode="External"/><Relationship Id="rIdVerifiedPET422" Type="http://schemas.openxmlformats.org/officeDocument/2006/relationships/hyperlink" Target="https://www.europarl.europa.eu/doceo/document/CJ72-AM-791072_EN.pdf" TargetMode="External"/><Relationship Id="rIdVerifiedPET423" Type="http://schemas.openxmlformats.org/officeDocument/2006/relationships/hyperlink" Target="https://oeil.europarl.europa.eu/oeil/en/procedure-file?reference=2025/0360(COD)" TargetMode="External"/><Relationship Id="rIdVerifiedPET424" Type="http://schemas.openxmlformats.org/officeDocument/2006/relationships/hyperlink" Target="https://www.europarl.europa.eu/doceo/document/CJ72-AM-791072_EN.pdf" TargetMode="External"/><Relationship Id="rIdVerifiedPET425" Type="http://schemas.openxmlformats.org/officeDocument/2006/relationships/hyperlink" Target="https://www.europarl.europa.eu/doceo/document/CJ72-AM-791072_EN.pdf" TargetMode="External"/><Relationship Id="rIdVerifiedPET426" Type="http://schemas.openxmlformats.org/officeDocument/2006/relationships/hyperlink" Target="https://oeil.europarl.europa.eu/oeil/en/procedure-file?reference=2025/0360(COD)" TargetMode="External"/><Relationship Id="rIdVerifiedPET427" Type="http://schemas.openxmlformats.org/officeDocument/2006/relationships/hyperlink" Target="https://www.europarl.europa.eu/doceo/document/CJ72-AM-791072_EN.pdf" TargetMode="External"/><Relationship Id="rIdVerifiedPET428" Type="http://schemas.openxmlformats.org/officeDocument/2006/relationships/hyperlink" Target="https://www.europarl.europa.eu/doceo/document/CJ72-AM-791072_EN.pdf" TargetMode="External"/><Relationship Id="rIdVerifiedPET429" Type="http://schemas.openxmlformats.org/officeDocument/2006/relationships/hyperlink" Target="https://oeil.europarl.europa.eu/oeil/en/procedure-file?reference=2025/0360(COD)" TargetMode="External"/><Relationship Id="rIdVerifiedPET430" Type="http://schemas.openxmlformats.org/officeDocument/2006/relationships/hyperlink" Target="https://www.europarl.europa.eu/doceo/document/CJ72-AM-791072_EN.pdf" TargetMode="External"/><Relationship Id="rIdVerifiedPET431" Type="http://schemas.openxmlformats.org/officeDocument/2006/relationships/hyperlink" Target="https://www.europarl.europa.eu/doceo/document/CJ72-AM-791072_EN.pdf" TargetMode="External"/><Relationship Id="rIdVerifiedPET432" Type="http://schemas.openxmlformats.org/officeDocument/2006/relationships/hyperlink" Target="https://oeil.europarl.europa.eu/oeil/en/procedure-file?reference=2025/0360(COD)" TargetMode="External"/><Relationship Id="rIdVerifiedPET433" Type="http://schemas.openxmlformats.org/officeDocument/2006/relationships/hyperlink" Target="https://www.europarl.europa.eu/doceo/document/CJ72-AM-791072_EN.pdf" TargetMode="External"/><Relationship Id="rIdVerifiedPET434" Type="http://schemas.openxmlformats.org/officeDocument/2006/relationships/hyperlink" Target="https://www.europarl.europa.eu/doceo/document/CJ72-AM-791072_EN.pdf" TargetMode="External"/><Relationship Id="rIdVerifiedPET435" Type="http://schemas.openxmlformats.org/officeDocument/2006/relationships/hyperlink" Target="https://oeil.europarl.europa.eu/oeil/en/procedure-file?reference=2025/0360(COD)" TargetMode="External"/><Relationship Id="rIdVerifiedPET436" Type="http://schemas.openxmlformats.org/officeDocument/2006/relationships/hyperlink" Target="https://www.europarl.europa.eu/doceo/document/CJ72-AM-791072_EN.pdf" TargetMode="External"/><Relationship Id="rIdVerifiedPET437" Type="http://schemas.openxmlformats.org/officeDocument/2006/relationships/hyperlink" Target="https://www.europarl.europa.eu/doceo/document/CJ72-AM-791072_EN.pdf" TargetMode="External"/><Relationship Id="rIdVerifiedPET438" Type="http://schemas.openxmlformats.org/officeDocument/2006/relationships/hyperlink" Target="https://oeil.europarl.europa.eu/oeil/en/procedure-file?reference=2025/0360(COD)" TargetMode="External"/><Relationship Id="rIdVerifiedPET439" Type="http://schemas.openxmlformats.org/officeDocument/2006/relationships/hyperlink" Target="https://www.europarl.europa.eu/doceo/document/CJ72-AM-791072_EN.pdf" TargetMode="External"/><Relationship Id="rIdVerifiedPET440" Type="http://schemas.openxmlformats.org/officeDocument/2006/relationships/hyperlink" Target="https://www.europarl.europa.eu/doceo/document/CJ72-AM-791072_EN.pdf" TargetMode="External"/><Relationship Id="rIdVerifiedPET441" Type="http://schemas.openxmlformats.org/officeDocument/2006/relationships/hyperlink" Target="https://oeil.europarl.europa.eu/oeil/en/procedure-file?reference=2025/0360(COD)" TargetMode="External"/><Relationship Id="rIdVerifiedPET442" Type="http://schemas.openxmlformats.org/officeDocument/2006/relationships/hyperlink" Target="https://www.europarl.europa.eu/doceo/document/CJ72-AM-791072_EN.pdf" TargetMode="External"/><Relationship Id="rIdVerifiedPET443" Type="http://schemas.openxmlformats.org/officeDocument/2006/relationships/hyperlink" Target="https://www.europarl.europa.eu/doceo/document/CJ72-AM-791072_EN.pdf" TargetMode="External"/><Relationship Id="rIdVerifiedPET444" Type="http://schemas.openxmlformats.org/officeDocument/2006/relationships/hyperlink" Target="https://oeil.europarl.europa.eu/oeil/en/procedure-file?reference=2025/0360(COD)" TargetMode="External"/><Relationship Id="rIdVerifiedPET445" Type="http://schemas.openxmlformats.org/officeDocument/2006/relationships/hyperlink" Target="https://www.europarl.europa.eu/doceo/document/CJ72-AM-791072_EN.pdf" TargetMode="External"/><Relationship Id="rIdVerifiedPET446" Type="http://schemas.openxmlformats.org/officeDocument/2006/relationships/hyperlink" Target="https://www.europarl.europa.eu/doceo/document/CJ72-AM-791072_EN.pdf" TargetMode="External"/><Relationship Id="rIdVerifiedPET447" Type="http://schemas.openxmlformats.org/officeDocument/2006/relationships/hyperlink" Target="https://oeil.europarl.europa.eu/oeil/en/procedure-file?reference=2025/0360(COD)" TargetMode="External"/><Relationship Id="rIdVerifiedPET448" Type="http://schemas.openxmlformats.org/officeDocument/2006/relationships/hyperlink" Target="https://www.europarl.europa.eu/doceo/document/CJ72-AM-791072_EN.pdf" TargetMode="External"/><Relationship Id="rIdVerifiedPET449" Type="http://schemas.openxmlformats.org/officeDocument/2006/relationships/hyperlink" Target="https://www.europarl.europa.eu/doceo/document/CJ72-AM-791072_EN.pdf" TargetMode="External"/><Relationship Id="rIdVerifiedPET450" Type="http://schemas.openxmlformats.org/officeDocument/2006/relationships/hyperlink" Target="https://oeil.europarl.europa.eu/oeil/en/procedure-file?reference=2025/0360(COD)" TargetMode="External"/><Relationship Id="rIdVerifiedPET451" Type="http://schemas.openxmlformats.org/officeDocument/2006/relationships/hyperlink" Target="https://www.europarl.europa.eu/doceo/document/CJ72-AM-791072_EN.pdf" TargetMode="External"/><Relationship Id="rIdVerifiedPET452" Type="http://schemas.openxmlformats.org/officeDocument/2006/relationships/hyperlink" Target="https://www.europarl.europa.eu/doceo/document/CJ72-AM-791072_EN.pdf" TargetMode="External"/><Relationship Id="rIdVerifiedPET453" Type="http://schemas.openxmlformats.org/officeDocument/2006/relationships/hyperlink" Target="https://oeil.europarl.europa.eu/oeil/en/procedure-file?reference=2025/0360(COD)" TargetMode="External"/><Relationship Id="rIdVerifiedPET454" Type="http://schemas.openxmlformats.org/officeDocument/2006/relationships/hyperlink" Target="https://www.europarl.europa.eu/doceo/document/CJ72-AM-791072_EN.pdf" TargetMode="External"/><Relationship Id="rIdVerifiedPET455" Type="http://schemas.openxmlformats.org/officeDocument/2006/relationships/hyperlink" Target="https://www.europarl.europa.eu/doceo/document/CJ72-AM-791072_EN.pdf" TargetMode="External"/><Relationship Id="rIdVerifiedPET456" Type="http://schemas.openxmlformats.org/officeDocument/2006/relationships/hyperlink" Target="https://oeil.europarl.europa.eu/oeil/en/procedure-file?reference=2025/0360(COD)" TargetMode="External"/><Relationship Id="rIdVerifiedPET457" Type="http://schemas.openxmlformats.org/officeDocument/2006/relationships/hyperlink" Target="https://www.europarl.europa.eu/doceo/document/CJ72-AM-791072_EN.pdf" TargetMode="External"/><Relationship Id="rIdVerifiedPET458" Type="http://schemas.openxmlformats.org/officeDocument/2006/relationships/hyperlink" Target="https://www.europarl.europa.eu/doceo/document/CJ72-AM-791072_EN.pdf" TargetMode="External"/><Relationship Id="rIdVerifiedPET459" Type="http://schemas.openxmlformats.org/officeDocument/2006/relationships/hyperlink" Target="https://oeil.europarl.europa.eu/oeil/en/procedure-file?reference=2025/0360(COD)" TargetMode="External"/><Relationship Id="rIdVerifiedPET460" Type="http://schemas.openxmlformats.org/officeDocument/2006/relationships/hyperlink" Target="https://www.europarl.europa.eu/doceo/document/CJ72-AM-791072_EN.pdf" TargetMode="External"/><Relationship Id="rIdVerifiedPET461" Type="http://schemas.openxmlformats.org/officeDocument/2006/relationships/hyperlink" Target="https://www.europarl.europa.eu/doceo/document/CJ72-AM-791072_EN.pdf" TargetMode="External"/><Relationship Id="rIdVerifiedPET462" Type="http://schemas.openxmlformats.org/officeDocument/2006/relationships/hyperlink" Target="https://oeil.europarl.europa.eu/oeil/en/procedure-file?reference=2025/0360(COD)" TargetMode="External"/><Relationship Id="rIdVerifiedPET463" Type="http://schemas.openxmlformats.org/officeDocument/2006/relationships/hyperlink" Target="https://www.europarl.europa.eu/doceo/document/CJ72-AM-791072_EN.pdf" TargetMode="External"/><Relationship Id="rIdVerifiedPET464" Type="http://schemas.openxmlformats.org/officeDocument/2006/relationships/hyperlink" Target="https://www.europarl.europa.eu/doceo/document/CJ72-AM-791072_EN.pdf" TargetMode="External"/><Relationship Id="rIdVerifiedPET465" Type="http://schemas.openxmlformats.org/officeDocument/2006/relationships/hyperlink" Target="https://oeil.europarl.europa.eu/oeil/en/procedure-file?reference=2025/0360(COD)" TargetMode="External"/><Relationship Id="rIdVerifiedPET466" Type="http://schemas.openxmlformats.org/officeDocument/2006/relationships/hyperlink" Target="https://www.europarl.europa.eu/doceo/document/CJ72-AM-791072_EN.pdf" TargetMode="External"/><Relationship Id="rIdVerifiedPET467" Type="http://schemas.openxmlformats.org/officeDocument/2006/relationships/hyperlink" Target="https://www.europarl.europa.eu/doceo/document/CJ72-AM-791072_EN.pdf" TargetMode="External"/><Relationship Id="rIdVerifiedPET468" Type="http://schemas.openxmlformats.org/officeDocument/2006/relationships/hyperlink" Target="https://oeil.europarl.europa.eu/oeil/en/procedure-file?reference=2025/0360(COD)" TargetMode="External"/><Relationship Id="rIdVerifiedPET469" Type="http://schemas.openxmlformats.org/officeDocument/2006/relationships/hyperlink" Target="https://www.europarl.europa.eu/doceo/document/CJ72-AM-791072_EN.pdf" TargetMode="External"/><Relationship Id="rIdVerifiedPET470" Type="http://schemas.openxmlformats.org/officeDocument/2006/relationships/hyperlink" Target="https://www.europarl.europa.eu/doceo/document/CJ72-AM-791072_EN.pdf" TargetMode="External"/><Relationship Id="rIdVerifiedPET471" Type="http://schemas.openxmlformats.org/officeDocument/2006/relationships/hyperlink" Target="https://oeil.europarl.europa.eu/oeil/en/procedure-file?reference=2025/0360(COD)" TargetMode="External"/><Relationship Id="rIdVerifiedPET472" Type="http://schemas.openxmlformats.org/officeDocument/2006/relationships/hyperlink" Target="https://www.europarl.europa.eu/doceo/document/CJ72-AM-791072_EN.pdf" TargetMode="External"/><Relationship Id="rIdVerifiedPET473" Type="http://schemas.openxmlformats.org/officeDocument/2006/relationships/hyperlink" Target="https://www.europarl.europa.eu/doceo/document/CJ72-AM-791072_EN.pdf" TargetMode="External"/><Relationship Id="rIdVerifiedPET474" Type="http://schemas.openxmlformats.org/officeDocument/2006/relationships/hyperlink" Target="https://oeil.europarl.europa.eu/oeil/en/procedure-file?reference=2025/0360(COD)" TargetMode="External"/><Relationship Id="rIdVerifiedPET475" Type="http://schemas.openxmlformats.org/officeDocument/2006/relationships/hyperlink" Target="https://www.europarl.europa.eu/doceo/document/CJ72-AM-791072_EN.pdf" TargetMode="External"/><Relationship Id="rIdVerifiedPET476" Type="http://schemas.openxmlformats.org/officeDocument/2006/relationships/hyperlink" Target="https://www.europarl.europa.eu/doceo/document/CJ72-AM-791072_EN.pdf" TargetMode="External"/><Relationship Id="rIdVerifiedPET477" Type="http://schemas.openxmlformats.org/officeDocument/2006/relationships/hyperlink" Target="https://oeil.europarl.europa.eu/oeil/en/procedure-file?reference=2025/0360(COD)" TargetMode="External"/><Relationship Id="rIdVerifiedPET478" Type="http://schemas.openxmlformats.org/officeDocument/2006/relationships/hyperlink" Target="https://www.europarl.europa.eu/doceo/document/CJ72-AM-791072_EN.pdf" TargetMode="External"/><Relationship Id="rIdVerifiedPET479" Type="http://schemas.openxmlformats.org/officeDocument/2006/relationships/hyperlink" Target="https://www.europarl.europa.eu/doceo/document/CJ72-AM-791072_EN.pdf" TargetMode="External"/><Relationship Id="rIdVerifiedPET480" Type="http://schemas.openxmlformats.org/officeDocument/2006/relationships/hyperlink" Target="https://oeil.europarl.europa.eu/oeil/en/procedure-file?reference=2025/0360(COD)" TargetMode="External"/><Relationship Id="rIdVerifiedPET481" Type="http://schemas.openxmlformats.org/officeDocument/2006/relationships/hyperlink" Target="https://www.europarl.europa.eu/doceo/document/CJ72-AM-791072_EN.pdf" TargetMode="External"/><Relationship Id="rIdVerifiedPET482" Type="http://schemas.openxmlformats.org/officeDocument/2006/relationships/hyperlink" Target="https://www.europarl.europa.eu/doceo/document/CJ72-AM-791072_EN.pdf" TargetMode="External"/><Relationship Id="rIdVerifiedPET483" Type="http://schemas.openxmlformats.org/officeDocument/2006/relationships/hyperlink" Target="https://oeil.europarl.europa.eu/oeil/en/procedure-file?reference=2025/0360(COD)" TargetMode="External"/><Relationship Id="rIdVerifiedPET484" Type="http://schemas.openxmlformats.org/officeDocument/2006/relationships/hyperlink" Target="https://www.europarl.europa.eu/doceo/document/CJ72-AM-791072_EN.pdf" TargetMode="External"/><Relationship Id="rIdVerifiedPET485" Type="http://schemas.openxmlformats.org/officeDocument/2006/relationships/hyperlink" Target="https://www.europarl.europa.eu/doceo/document/CJ72-AM-791072_EN.pdf" TargetMode="External"/><Relationship Id="rIdVerifiedPET486" Type="http://schemas.openxmlformats.org/officeDocument/2006/relationships/hyperlink" Target="https://oeil.europarl.europa.eu/oeil/en/procedure-file?reference=2025/0360(COD)" TargetMode="External"/><Relationship Id="rIdVerifiedPET487" Type="http://schemas.openxmlformats.org/officeDocument/2006/relationships/hyperlink" Target="https://www.europarl.europa.eu/doceo/document/CJ72-AM-791072_EN.pdf" TargetMode="External"/><Relationship Id="rIdVerifiedPET488" Type="http://schemas.openxmlformats.org/officeDocument/2006/relationships/hyperlink" Target="https://www.europarl.europa.eu/doceo/document/CJ72-AM-791072_EN.pdf" TargetMode="External"/><Relationship Id="rIdVerifiedPET489" Type="http://schemas.openxmlformats.org/officeDocument/2006/relationships/hyperlink" Target="https://oeil.europarl.europa.eu/oeil/en/procedure-file?reference=2025/0360(COD)" TargetMode="External"/><Relationship Id="rIdVerifiedPET490" Type="http://schemas.openxmlformats.org/officeDocument/2006/relationships/hyperlink" Target="https://www.europarl.europa.eu/doceo/document/CJ72-AM-791072_EN.pdf" TargetMode="External"/><Relationship Id="rIdVerifiedPET491" Type="http://schemas.openxmlformats.org/officeDocument/2006/relationships/hyperlink" Target="https://www.europarl.europa.eu/doceo/document/CJ72-AM-791072_EN.pdf" TargetMode="External"/><Relationship Id="rIdVerifiedPET492" Type="http://schemas.openxmlformats.org/officeDocument/2006/relationships/hyperlink" Target="https://oeil.europarl.europa.eu/oeil/en/procedure-file?reference=2025/0360(COD)" TargetMode="External"/><Relationship Id="rIdVerifiedPET493" Type="http://schemas.openxmlformats.org/officeDocument/2006/relationships/hyperlink" Target="https://www.europarl.europa.eu/doceo/document/CJ72-AM-791072_EN.pdf" TargetMode="External"/><Relationship Id="rIdVerifiedPET494" Type="http://schemas.openxmlformats.org/officeDocument/2006/relationships/hyperlink" Target="https://www.europarl.europa.eu/doceo/document/CJ72-AM-791072_EN.pdf" TargetMode="External"/><Relationship Id="rIdVerifiedPET495" Type="http://schemas.openxmlformats.org/officeDocument/2006/relationships/hyperlink" Target="https://oeil.europarl.europa.eu/oeil/en/procedure-file?reference=2025/0360(COD)" TargetMode="External"/><Relationship Id="rIdVerifiedPET496" Type="http://schemas.openxmlformats.org/officeDocument/2006/relationships/hyperlink" Target="https://www.europarl.europa.eu/doceo/document/CJ72-AM-791072_EN.pdf" TargetMode="External"/><Relationship Id="rIdVerifiedPET497" Type="http://schemas.openxmlformats.org/officeDocument/2006/relationships/hyperlink" Target="https://www.europarl.europa.eu/doceo/document/CJ72-AM-791072_EN.pdf" TargetMode="External"/><Relationship Id="rIdVerifiedPET498" Type="http://schemas.openxmlformats.org/officeDocument/2006/relationships/hyperlink" Target="https://oeil.europarl.europa.eu/oeil/en/procedure-file?reference=2025/0360(COD)" TargetMode="External"/><Relationship Id="rIdVerifiedPET499" Type="http://schemas.openxmlformats.org/officeDocument/2006/relationships/hyperlink" Target="https://www.europarl.europa.eu/doceo/document/CJ72-AM-791072_EN.pdf" TargetMode="External"/><Relationship Id="rIdVerifiedPET500" Type="http://schemas.openxmlformats.org/officeDocument/2006/relationships/hyperlink" Target="https://www.europarl.europa.eu/doceo/document/CJ72-AM-791072_EN.pdf" TargetMode="External"/><Relationship Id="rIdVerifiedPET501" Type="http://schemas.openxmlformats.org/officeDocument/2006/relationships/hyperlink" Target="https://oeil.europarl.europa.eu/oeil/en/procedure-file?reference=2025/0360(COD)" TargetMode="External"/><Relationship Id="rIdVerifiedPET502" Type="http://schemas.openxmlformats.org/officeDocument/2006/relationships/hyperlink" Target="https://www.europarl.europa.eu/doceo/document/CJ72-AM-791072_EN.pdf" TargetMode="External"/><Relationship Id="rIdVerifiedPET503" Type="http://schemas.openxmlformats.org/officeDocument/2006/relationships/hyperlink" Target="https://www.europarl.europa.eu/doceo/document/CJ72-AM-791072_EN.pdf" TargetMode="External"/><Relationship Id="rIdVerifiedPET504" Type="http://schemas.openxmlformats.org/officeDocument/2006/relationships/hyperlink" Target="https://oeil.europarl.europa.eu/oeil/en/procedure-file?reference=2025/0360(COD)" TargetMode="External"/><Relationship Id="rIdVerifiedPET505" Type="http://schemas.openxmlformats.org/officeDocument/2006/relationships/hyperlink" Target="https://www.europarl.europa.eu/doceo/document/CJ72-AM-791072_EN.pdf" TargetMode="External"/><Relationship Id="rIdVerifiedPET506" Type="http://schemas.openxmlformats.org/officeDocument/2006/relationships/hyperlink" Target="https://www.europarl.europa.eu/doceo/document/CJ72-AM-791072_EN.pdf" TargetMode="External"/><Relationship Id="rIdVerifiedPET507" Type="http://schemas.openxmlformats.org/officeDocument/2006/relationships/hyperlink" Target="https://oeil.europarl.europa.eu/oeil/en/procedure-file?reference=2025/0360(COD)" TargetMode="External"/><Relationship Id="rIdVerifiedPET508" Type="http://schemas.openxmlformats.org/officeDocument/2006/relationships/hyperlink" Target="https://www.europarl.europa.eu/doceo/document/CJ72-AM-791072_EN.pdf" TargetMode="External"/><Relationship Id="rIdVerifiedPET509" Type="http://schemas.openxmlformats.org/officeDocument/2006/relationships/hyperlink" Target="https://www.europarl.europa.eu/doceo/document/CJ72-AM-791073_EN.pdf" TargetMode="External"/><Relationship Id="rIdVerifiedPET510" Type="http://schemas.openxmlformats.org/officeDocument/2006/relationships/hyperlink" Target="https://www.europarl.europa.eu/doceo/document/CJ72-AM-791073_EN.pdf" TargetMode="External"/><Relationship Id="rIdVerifiedPET511" Type="http://schemas.openxmlformats.org/officeDocument/2006/relationships/hyperlink" Target="https://www.europarl.europa.eu/doceo/document/CJ72-AM-791073_EN.pdf" TargetMode="External"/><Relationship Id="rIdVerifiedPET512" Type="http://schemas.openxmlformats.org/officeDocument/2006/relationships/hyperlink" Target="https://www.europarl.europa.eu/doceo/document/CJ72-AM-791073_EN.pdf" TargetMode="External"/><Relationship Id="rIdVerifiedPET513" Type="http://schemas.openxmlformats.org/officeDocument/2006/relationships/hyperlink" Target="https://www.europarl.europa.eu/doceo/document/CJ72-AM-791073_EN.pdf" TargetMode="External"/><Relationship Id="rIdVerifiedPET514" Type="http://schemas.openxmlformats.org/officeDocument/2006/relationships/hyperlink" Target="https://www.europarl.europa.eu/doceo/document/CJ72-AM-791073_EN.pdf" TargetMode="External"/><Relationship Id="rIdVerifiedPET515" Type="http://schemas.openxmlformats.org/officeDocument/2006/relationships/hyperlink" Target="https://www.europarl.europa.eu/doceo/document/CJ72-AM-791073_EN.pdf" TargetMode="External"/><Relationship Id="rIdVerifiedPET516" Type="http://schemas.openxmlformats.org/officeDocument/2006/relationships/hyperlink" Target="https://www.europarl.europa.eu/doceo/document/CJ72-AM-791073_EN.pdf" TargetMode="External"/><Relationship Id="rIdVerifiedPET517" Type="http://schemas.openxmlformats.org/officeDocument/2006/relationships/hyperlink" Target="https://www.europarl.europa.eu/doceo/document/CJ72-AM-791073_EN.pdf" TargetMode="External"/><Relationship Id="rIdVerifiedPET518" Type="http://schemas.openxmlformats.org/officeDocument/2006/relationships/hyperlink" Target="https://www.europarl.europa.eu/doceo/document/CJ72-AM-791073_EN.pdf" TargetMode="External"/><Relationship Id="rIdVerifiedPET519" Type="http://schemas.openxmlformats.org/officeDocument/2006/relationships/hyperlink" Target="https://www.europarl.europa.eu/doceo/document/CJ72-AM-791073_EN.pdf" TargetMode="External"/><Relationship Id="rIdVerifiedPET520" Type="http://schemas.openxmlformats.org/officeDocument/2006/relationships/hyperlink" Target="https://www.europarl.europa.eu/doceo/document/CJ72-AM-791073_EN.pdf" TargetMode="External"/><Relationship Id="rIdVerifiedPET521" Type="http://schemas.openxmlformats.org/officeDocument/2006/relationships/hyperlink" Target="https://www.europarl.europa.eu/doceo/document/CJ72-AM-791073_EN.pdf" TargetMode="External"/><Relationship Id="rIdVerifiedPET522" Type="http://schemas.openxmlformats.org/officeDocument/2006/relationships/hyperlink" Target="https://www.europarl.europa.eu/doceo/document/CJ72-AM-791073_EN.pdf" TargetMode="External"/><Relationship Id="rIdVerifiedPET523" Type="http://schemas.openxmlformats.org/officeDocument/2006/relationships/hyperlink" Target="https://www.europarl.europa.eu/doceo/document/CJ72-AM-791073_EN.pdf" TargetMode="External"/><Relationship Id="rIdVerifiedPET524" Type="http://schemas.openxmlformats.org/officeDocument/2006/relationships/hyperlink" Target="https://www.europarl.europa.eu/doceo/document/CJ72-AM-791073_EN.pdf" TargetMode="External"/><Relationship Id="rIdVerifiedPET525" Type="http://schemas.openxmlformats.org/officeDocument/2006/relationships/hyperlink" Target="https://www.europarl.europa.eu/doceo/document/CJ72-AM-791073_EN.pdf" TargetMode="External"/><Relationship Id="rIdVerifiedPET526" Type="http://schemas.openxmlformats.org/officeDocument/2006/relationships/hyperlink" Target="https://www.europarl.europa.eu/doceo/document/CJ72-AM-791073_EN.pdf" TargetMode="External"/><Relationship Id="rIdVerifiedPET527" Type="http://schemas.openxmlformats.org/officeDocument/2006/relationships/hyperlink" Target="https://www.europarl.europa.eu/doceo/document/CJ72-AM-791073_EN.pdf" TargetMode="External"/><Relationship Id="rIdVerifiedPET528" Type="http://schemas.openxmlformats.org/officeDocument/2006/relationships/hyperlink" Target="https://www.europarl.europa.eu/doceo/document/CJ72-AM-791073_EN.pdf" TargetMode="External"/><Relationship Id="rIdVerifiedPET529" Type="http://schemas.openxmlformats.org/officeDocument/2006/relationships/hyperlink" Target="https://www.europarl.europa.eu/doceo/document/CJ72-AM-791073_EN.pdf" TargetMode="External"/><Relationship Id="rIdVerifiedPET530" Type="http://schemas.openxmlformats.org/officeDocument/2006/relationships/hyperlink" Target="https://www.europarl.europa.eu/doceo/document/CJ72-AM-791073_EN.pdf" TargetMode="External"/><Relationship Id="rIdVerifiedPET531" Type="http://schemas.openxmlformats.org/officeDocument/2006/relationships/hyperlink" Target="https://www.europarl.europa.eu/doceo/document/CJ72-AM-791073_EN.pdf" TargetMode="External"/><Relationship Id="rIdVerifiedPET532" Type="http://schemas.openxmlformats.org/officeDocument/2006/relationships/hyperlink" Target="https://www.europarl.europa.eu/doceo/document/CJ72-AM-791073_EN.pdf" TargetMode="External"/><Relationship Id="rIdVerifiedPET533" Type="http://schemas.openxmlformats.org/officeDocument/2006/relationships/hyperlink" Target="https://www.europarl.europa.eu/doceo/document/CJ72-AM-791073_EN.pdf" TargetMode="External"/><Relationship Id="rIdVerifiedPET534" Type="http://schemas.openxmlformats.org/officeDocument/2006/relationships/hyperlink" Target="https://www.europarl.europa.eu/doceo/document/CJ72-AM-791073_EN.pdf" TargetMode="External"/><Relationship Id="rIdVerifiedPET535" Type="http://schemas.openxmlformats.org/officeDocument/2006/relationships/hyperlink" Target="https://www.europarl.europa.eu/doceo/document/CJ72-AM-791073_EN.pdf" TargetMode="External"/><Relationship Id="rIdVerifiedPET536" Type="http://schemas.openxmlformats.org/officeDocument/2006/relationships/hyperlink" Target="https://www.europarl.europa.eu/doceo/document/CJ72-AM-791073_EN.pdf" TargetMode="External"/><Relationship Id="rIdVerifiedPET537" Type="http://schemas.openxmlformats.org/officeDocument/2006/relationships/hyperlink" Target="https://www.europarl.europa.eu/doceo/document/CJ72-AM-791073_EN.pdf" TargetMode="External"/><Relationship Id="rIdVerifiedPET538" Type="http://schemas.openxmlformats.org/officeDocument/2006/relationships/hyperlink" Target="https://www.europarl.europa.eu/doceo/document/CJ72-AM-791073_EN.pdf" TargetMode="External"/><Relationship Id="rIdVerifiedPET539" Type="http://schemas.openxmlformats.org/officeDocument/2006/relationships/hyperlink" Target="https://www.europarl.europa.eu/doceo/document/CJ72-AM-791073_EN.pdf" TargetMode="External"/><Relationship Id="rIdVerifiedPET540" Type="http://schemas.openxmlformats.org/officeDocument/2006/relationships/hyperlink" Target="https://www.europarl.europa.eu/doceo/document/CJ72-AM-791073_EN.pdf" TargetMode="External"/><Relationship Id="rIdVerifiedPET541" Type="http://schemas.openxmlformats.org/officeDocument/2006/relationships/hyperlink" Target="https://www.europarl.europa.eu/doceo/document/CJ72-AM-791073_EN.pdf" TargetMode="External"/><Relationship Id="rIdVerifiedPET542" Type="http://schemas.openxmlformats.org/officeDocument/2006/relationships/hyperlink" Target="https://www.europarl.europa.eu/doceo/document/CJ72-AM-791073_EN.pdf" TargetMode="External"/><Relationship Id="rIdVerifiedPET543" Type="http://schemas.openxmlformats.org/officeDocument/2006/relationships/hyperlink" Target="https://www.europarl.europa.eu/doceo/document/CJ72-AM-791073_EN.pdf" TargetMode="External"/><Relationship Id="rIdVerifiedPET544" Type="http://schemas.openxmlformats.org/officeDocument/2006/relationships/hyperlink" Target="https://www.europarl.europa.eu/doceo/document/CJ72-AM-791073_EN.pdf" TargetMode="External"/><Relationship Id="rIdVerifiedPET545" Type="http://schemas.openxmlformats.org/officeDocument/2006/relationships/hyperlink" Target="https://www.europarl.europa.eu/doceo/document/CJ72-AM-791073_EN.pdf" TargetMode="External"/><Relationship Id="rIdVerifiedPET546" Type="http://schemas.openxmlformats.org/officeDocument/2006/relationships/hyperlink" Target="https://www.europarl.europa.eu/doceo/document/CJ72-AM-791073_EN.pdf" TargetMode="External"/><Relationship Id="rIdVerifiedPET547" Type="http://schemas.openxmlformats.org/officeDocument/2006/relationships/hyperlink" Target="https://www.europarl.europa.eu/doceo/document/CJ72-AM-791073_EN.pdf" TargetMode="External"/><Relationship Id="rIdVerifiedPET548" Type="http://schemas.openxmlformats.org/officeDocument/2006/relationships/hyperlink" Target="https://www.europarl.europa.eu/doceo/document/CJ72-AM-791073_EN.pdf" TargetMode="External"/><Relationship Id="rIdVerifiedPET549" Type="http://schemas.openxmlformats.org/officeDocument/2006/relationships/hyperlink" Target="https://www.europarl.europa.eu/doceo/document/CJ72-AM-791073_EN.pdf" TargetMode="External"/><Relationship Id="rIdVerifiedPET550" Type="http://schemas.openxmlformats.org/officeDocument/2006/relationships/hyperlink" Target="https://www.europarl.europa.eu/doceo/document/CJ72-AM-791073_EN.pdf" TargetMode="External"/><Relationship Id="rIdVerifiedPET551" Type="http://schemas.openxmlformats.org/officeDocument/2006/relationships/hyperlink" Target="https://www.europarl.europa.eu/doceo/document/CJ72-AM-791073_EN.pdf" TargetMode="External"/><Relationship Id="rIdVerifiedPET552" Type="http://schemas.openxmlformats.org/officeDocument/2006/relationships/hyperlink" Target="https://www.europarl.europa.eu/doceo/document/CJ72-AM-791073_EN.pdf" TargetMode="External"/><Relationship Id="rIdVerifiedPET553" Type="http://schemas.openxmlformats.org/officeDocument/2006/relationships/hyperlink" Target="https://www.europarl.europa.eu/doceo/document/CJ72-AM-791073_EN.pdf" TargetMode="External"/><Relationship Id="rIdVerifiedPET554" Type="http://schemas.openxmlformats.org/officeDocument/2006/relationships/hyperlink" Target="https://www.europarl.europa.eu/doceo/document/CJ72-AM-791073_EN.pdf" TargetMode="External"/><Relationship Id="rIdVerifiedPET555" Type="http://schemas.openxmlformats.org/officeDocument/2006/relationships/hyperlink" Target="https://www.europarl.europa.eu/doceo/document/CJ72-AM-791073_EN.pdf" TargetMode="External"/><Relationship Id="rIdVerifiedPET556" Type="http://schemas.openxmlformats.org/officeDocument/2006/relationships/hyperlink" Target="https://www.europarl.europa.eu/doceo/document/CJ72-AM-791073_EN.pdf" TargetMode="External"/><Relationship Id="rIdVerifiedPET557" Type="http://schemas.openxmlformats.org/officeDocument/2006/relationships/hyperlink" Target="https://www.europarl.europa.eu/doceo/document/CJ72-AM-791073_EN.pdf" TargetMode="External"/><Relationship Id="rIdVerifiedPET558" Type="http://schemas.openxmlformats.org/officeDocument/2006/relationships/hyperlink" Target="https://www.europarl.europa.eu/doceo/document/CJ72-AM-791073_EN.pdf" TargetMode="External"/><Relationship Id="rIdVerifiedPET559" Type="http://schemas.openxmlformats.org/officeDocument/2006/relationships/hyperlink" Target="https://www.europarl.europa.eu/doceo/document/CJ72-AM-791073_EN.pdf" TargetMode="External"/><Relationship Id="rIdVerifiedPET560" Type="http://schemas.openxmlformats.org/officeDocument/2006/relationships/hyperlink" Target="https://www.europarl.europa.eu/doceo/document/CJ72-AM-791073_EN.pdf" TargetMode="External"/><Relationship Id="rIdVerifiedPET561" Type="http://schemas.openxmlformats.org/officeDocument/2006/relationships/hyperlink" Target="https://www.europarl.europa.eu/doceo/document/CJ72-AM-791073_EN.pdf" TargetMode="External"/><Relationship Id="rIdVerifiedPET562" Type="http://schemas.openxmlformats.org/officeDocument/2006/relationships/hyperlink" Target="https://www.europarl.europa.eu/doceo/document/CJ72-AM-791073_EN.pdf" TargetMode="External"/><Relationship Id="rIdVerifiedPET563" Type="http://schemas.openxmlformats.org/officeDocument/2006/relationships/hyperlink" Target="https://www.europarl.europa.eu/doceo/document/CJ72-AM-791073_EN.pdf" TargetMode="External"/><Relationship Id="rIdVerifiedPET564" Type="http://schemas.openxmlformats.org/officeDocument/2006/relationships/hyperlink" Target="https://www.europarl.europa.eu/doceo/document/CJ72-AM-791073_EN.pdf" TargetMode="External"/><Relationship Id="rIdVerifiedPET565" Type="http://schemas.openxmlformats.org/officeDocument/2006/relationships/hyperlink" Target="https://www.europarl.europa.eu/doceo/document/CJ72-AM-791073_EN.pdf" TargetMode="External"/><Relationship Id="rIdVerifiedPET566" Type="http://schemas.openxmlformats.org/officeDocument/2006/relationships/hyperlink" Target="https://www.europarl.europa.eu/doceo/document/CJ72-AM-791073_EN.pdf" TargetMode="External"/><Relationship Id="rIdVerifiedPET567" Type="http://schemas.openxmlformats.org/officeDocument/2006/relationships/hyperlink" Target="https://www.europarl.europa.eu/doceo/document/CJ72-AM-791873_EN.pdf" TargetMode="External"/><Relationship Id="rIdVerifiedPET568" Type="http://schemas.openxmlformats.org/officeDocument/2006/relationships/hyperlink" Target="https://www.europarl.europa.eu/doceo/document/CJ72-AM-791873_EN.pdf" TargetMode="External"/><Relationship Id="rIdVerifiedPET569" Type="http://schemas.openxmlformats.org/officeDocument/2006/relationships/hyperlink" Target="https://www.europarl.europa.eu/doceo/document/CJ72-AM-791873_EN.pdf" TargetMode="External"/><Relationship Id="rIdVerifiedPET570" Type="http://schemas.openxmlformats.org/officeDocument/2006/relationships/hyperlink" Target="https://www.europarl.europa.eu/doceo/document/CJ72-AM-791873_EN.pdf" TargetMode="External"/><Relationship Id="rIdVerifiedPET571" Type="http://schemas.openxmlformats.org/officeDocument/2006/relationships/hyperlink" Target="https://www.europarl.europa.eu/doceo/document/CJ72-AM-791873_EN.pdf" TargetMode="External"/><Relationship Id="rIdVerifiedPET572" Type="http://schemas.openxmlformats.org/officeDocument/2006/relationships/hyperlink" Target="https://www.europarl.europa.eu/doceo/document/CJ72-AM-791873_EN.pdf" TargetMode="External"/><Relationship Id="rIdVerifiedPET573" Type="http://schemas.openxmlformats.org/officeDocument/2006/relationships/hyperlink" Target="https://www.europarl.europa.eu/doceo/document/CJ72-AM-791873_EN.pdf" TargetMode="External"/><Relationship Id="rIdVerifiedPET574" Type="http://schemas.openxmlformats.org/officeDocument/2006/relationships/hyperlink" Target="https://www.europarl.europa.eu/doceo/document/CJ72-AM-791873_EN.pdf" TargetMode="External"/><Relationship Id="rIdVerifiedPET575" Type="http://schemas.openxmlformats.org/officeDocument/2006/relationships/hyperlink" Target="https://www.europarl.europa.eu/doceo/document/CJ72-AM-791873_EN.pdf" TargetMode="External"/><Relationship Id="rIdVerifiedPET576" Type="http://schemas.openxmlformats.org/officeDocument/2006/relationships/hyperlink" Target="https://www.europarl.europa.eu/doceo/document/CJ72-AM-791873_EN.pdf" TargetMode="External"/><Relationship Id="rIdVerifiedPET577" Type="http://schemas.openxmlformats.org/officeDocument/2006/relationships/hyperlink" Target="https://www.europarl.europa.eu/doceo/document/CJ72-AM-791873_EN.pdf" TargetMode="External"/><Relationship Id="rIdVerifiedPET578" Type="http://schemas.openxmlformats.org/officeDocument/2006/relationships/hyperlink" Target="https://www.europarl.europa.eu/doceo/document/CJ72-AM-791873_EN.pdf" TargetMode="External"/><Relationship Id="rIdVerifiedPET579" Type="http://schemas.openxmlformats.org/officeDocument/2006/relationships/hyperlink" Target="https://www.europarl.europa.eu/doceo/document/CJ72-AM-791873_EN.pdf" TargetMode="External"/><Relationship Id="rIdVerifiedPET580" Type="http://schemas.openxmlformats.org/officeDocument/2006/relationships/hyperlink" Target="https://www.europarl.europa.eu/doceo/document/CJ72-AM-791873_EN.pdf" TargetMode="External"/><Relationship Id="rIdVerifiedPET581" Type="http://schemas.openxmlformats.org/officeDocument/2006/relationships/hyperlink" Target="https://www.europarl.europa.eu/doceo/document/CJ72-AM-791873_EN.pdf" TargetMode="External"/><Relationship Id="rIdVerifiedPET582" Type="http://schemas.openxmlformats.org/officeDocument/2006/relationships/hyperlink" Target="https://www.europarl.europa.eu/doceo/document/CJ72-AM-791873_EN.pdf" TargetMode="External"/><Relationship Id="rIdVerifiedPET583" Type="http://schemas.openxmlformats.org/officeDocument/2006/relationships/hyperlink" Target="https://www.europarl.europa.eu/doceo/document/CJ72-AM-791873_EN.pdf" TargetMode="External"/><Relationship Id="rIdVerifiedPET584" Type="http://schemas.openxmlformats.org/officeDocument/2006/relationships/hyperlink" Target="https://www.europarl.europa.eu/doceo/document/CJ72-AM-791873_EN.pdf" TargetMode="External"/><Relationship Id="rIdVerifiedPET585" Type="http://schemas.openxmlformats.org/officeDocument/2006/relationships/hyperlink" Target="https://www.europarl.europa.eu/doceo/document/CJ72-AM-791873_EN.pdf" TargetMode="External"/><Relationship Id="rIdVerifiedPET586" Type="http://schemas.openxmlformats.org/officeDocument/2006/relationships/hyperlink" Target="https://www.europarl.europa.eu/doceo/document/CJ72-AM-791873_EN.pdf" TargetMode="External"/><Relationship Id="rIdVerifiedPET587" Type="http://schemas.openxmlformats.org/officeDocument/2006/relationships/hyperlink" Target="https://www.europarl.europa.eu/doceo/document/CJ72-AM-791873_EN.pdf" TargetMode="External"/><Relationship Id="rIdVerifiedPET588" Type="http://schemas.openxmlformats.org/officeDocument/2006/relationships/hyperlink" Target="https://www.europarl.europa.eu/doceo/document/CJ72-AM-791873_EN.pdf" TargetMode="External"/><Relationship Id="rIdVerifiedPET589" Type="http://schemas.openxmlformats.org/officeDocument/2006/relationships/hyperlink" Target="https://www.europarl.europa.eu/doceo/document/CJ72-AM-791873_EN.pdf" TargetMode="External"/><Relationship Id="rIdVerifiedPET590" Type="http://schemas.openxmlformats.org/officeDocument/2006/relationships/hyperlink" Target="https://www.europarl.europa.eu/doceo/document/CJ72-AM-791873_EN.pdf" TargetMode="External"/><Relationship Id="rIdVerifiedPET591" Type="http://schemas.openxmlformats.org/officeDocument/2006/relationships/hyperlink" Target="https://www.europarl.europa.eu/doceo/document/CJ72-AM-791873_EN.pdf" TargetMode="External"/><Relationship Id="rIdVerifiedPET592" Type="http://schemas.openxmlformats.org/officeDocument/2006/relationships/hyperlink" Target="https://www.europarl.europa.eu/doceo/document/CJ72-AM-791873_EN.pdf" TargetMode="External"/><Relationship Id="rIdVerifiedPET593" Type="http://schemas.openxmlformats.org/officeDocument/2006/relationships/hyperlink" Target="https://www.europarl.europa.eu/doceo/document/CJ72-AM-791873_EN.pdf" TargetMode="External"/><Relationship Id="rIdVerifiedPET594" Type="http://schemas.openxmlformats.org/officeDocument/2006/relationships/hyperlink" Target="https://www.europarl.europa.eu/doceo/document/CJ72-AM-791873_EN.pdf" TargetMode="External"/><Relationship Id="rIdVerifiedPET595" Type="http://schemas.openxmlformats.org/officeDocument/2006/relationships/hyperlink" Target="https://www.europarl.europa.eu/doceo/document/CJ72-AM-791873_EN.pdf" TargetMode="External"/><Relationship Id="rIdVerifiedPET596" Type="http://schemas.openxmlformats.org/officeDocument/2006/relationships/hyperlink" Target="https://www.europarl.europa.eu/doceo/document/CJ72-AM-791873_EN.pdf" TargetMode="External"/><Relationship Id="rIdVerifiedPET597" Type="http://schemas.openxmlformats.org/officeDocument/2006/relationships/hyperlink" Target="https://www.europarl.europa.eu/doceo/document/CJ72-AM-791873_EN.pdf" TargetMode="External"/><Relationship Id="rIdVerifiedPET598" Type="http://schemas.openxmlformats.org/officeDocument/2006/relationships/hyperlink" Target="https://www.europarl.europa.eu/doceo/document/CJ72-AM-791873_EN.pdf" TargetMode="External"/><Relationship Id="rIdVerifiedPET599" Type="http://schemas.openxmlformats.org/officeDocument/2006/relationships/hyperlink" Target="https://www.europarl.europa.eu/doceo/document/CJ72-AM-791873_EN.pdf" TargetMode="External"/><Relationship Id="rIdVerifiedPET600" Type="http://schemas.openxmlformats.org/officeDocument/2006/relationships/hyperlink" Target="https://www.europarl.europa.eu/doceo/document/CJ72-AM-791873_EN.pdf" TargetMode="External"/><Relationship Id="rIdVerifiedPET601" Type="http://schemas.openxmlformats.org/officeDocument/2006/relationships/hyperlink" Target="https://www.europarl.europa.eu/doceo/document/CJ72-AM-791873_EN.pdf" TargetMode="External"/><Relationship Id="rIdVerifiedPET602" Type="http://schemas.openxmlformats.org/officeDocument/2006/relationships/hyperlink" Target="https://www.europarl.europa.eu/doceo/document/CJ72-AM-791873_EN.pdf" TargetMode="External"/><Relationship Id="rIdVerifiedPET603" Type="http://schemas.openxmlformats.org/officeDocument/2006/relationships/hyperlink" Target="https://www.europarl.europa.eu/doceo/document/CJ72-AM-791873_EN.pdf" TargetMode="External"/><Relationship Id="rIdVerifiedPET604" Type="http://schemas.openxmlformats.org/officeDocument/2006/relationships/hyperlink" Target="https://www.europarl.europa.eu/doceo/document/CJ72-AM-791873_EN.pdf" TargetMode="External"/><Relationship Id="rIdVerifiedPET605" Type="http://schemas.openxmlformats.org/officeDocument/2006/relationships/hyperlink" Target="https://www.europarl.europa.eu/doceo/document/CJ72-AM-791873_EN.pdf" TargetMode="External"/><Relationship Id="rIdVerifiedPET606" Type="http://schemas.openxmlformats.org/officeDocument/2006/relationships/hyperlink" Target="https://www.europarl.europa.eu/doceo/document/CJ72-AM-791873_EN.pdf" TargetMode="External"/><Relationship Id="rIdVerifiedPET607" Type="http://schemas.openxmlformats.org/officeDocument/2006/relationships/hyperlink" Target="https://www.europarl.europa.eu/doceo/document/CJ72-AM-791873_EN.pdf" TargetMode="External"/><Relationship Id="rIdVerifiedPET608" Type="http://schemas.openxmlformats.org/officeDocument/2006/relationships/hyperlink" Target="https://www.europarl.europa.eu/doceo/document/CJ72-AM-791873_EN.pdf" TargetMode="External"/><Relationship Id="rIdVerifiedPET609" Type="http://schemas.openxmlformats.org/officeDocument/2006/relationships/hyperlink" Target="https://www.europarl.europa.eu/doceo/document/CJ72-AM-791873_EN.pdf" TargetMode="External"/><Relationship Id="rIdVerifiedPET610" Type="http://schemas.openxmlformats.org/officeDocument/2006/relationships/hyperlink" Target="https://www.europarl.europa.eu/doceo/document/CJ72-AM-791873_EN.pdf" TargetMode="External"/><Relationship Id="rIdVerifiedPET611" Type="http://schemas.openxmlformats.org/officeDocument/2006/relationships/hyperlink" Target="https://www.europarl.europa.eu/doceo/document/CJ72-AM-791873_EN.pdf" TargetMode="External"/><Relationship Id="rIdVerifiedPET612" Type="http://schemas.openxmlformats.org/officeDocument/2006/relationships/hyperlink" Target="https://www.europarl.europa.eu/doceo/document/CJ72-AM-791873_EN.pdf" TargetMode="External"/><Relationship Id="rIdVerifiedPET613" Type="http://schemas.openxmlformats.org/officeDocument/2006/relationships/hyperlink" Target="https://www.europarl.europa.eu/doceo/document/CJ72-AM-791873_EN.pdf" TargetMode="External"/><Relationship Id="rIdVerifiedPET614" Type="http://schemas.openxmlformats.org/officeDocument/2006/relationships/hyperlink" Target="https://www.europarl.europa.eu/doceo/document/CJ72-AM-791873_EN.pdf" TargetMode="External"/><Relationship Id="rIdVerifiedPET615" Type="http://schemas.openxmlformats.org/officeDocument/2006/relationships/hyperlink" Target="https://www.europarl.europa.eu/doceo/document/CJ72-AM-791873_EN.pdf" TargetMode="External"/><Relationship Id="rIdVerifiedPET616" Type="http://schemas.openxmlformats.org/officeDocument/2006/relationships/hyperlink" Target="https://www.europarl.europa.eu/doceo/document/CJ72-AM-791873_EN.pdf" TargetMode="External"/><Relationship Id="rIdVerifiedPET617" Type="http://schemas.openxmlformats.org/officeDocument/2006/relationships/hyperlink" Target="https://www.europarl.europa.eu/doceo/document/CJ72-AM-791873_EN.pdf" TargetMode="External"/><Relationship Id="rIdVerifiedPET618" Type="http://schemas.openxmlformats.org/officeDocument/2006/relationships/hyperlink" Target="https://www.europarl.europa.eu/doceo/document/CJ72-AM-791873_EN.pdf" TargetMode="External"/><Relationship Id="rIdVerifiedPET619" Type="http://schemas.openxmlformats.org/officeDocument/2006/relationships/hyperlink" Target="https://www.europarl.europa.eu/doceo/document/CJ72-AM-791873_EN.pdf" TargetMode="External"/><Relationship Id="rIdVerifiedPET620" Type="http://schemas.openxmlformats.org/officeDocument/2006/relationships/hyperlink" Target="https://www.europarl.europa.eu/doceo/document/CJ72-AM-791873_EN.pdf" TargetMode="External"/><Relationship Id="rIdVerifiedPET621" Type="http://schemas.openxmlformats.org/officeDocument/2006/relationships/hyperlink" Target="https://www.europarl.europa.eu/doceo/document/CJ72-AM-791873_EN.pdf" TargetMode="External"/><Relationship Id="rIdVerifiedPET622" Type="http://schemas.openxmlformats.org/officeDocument/2006/relationships/hyperlink" Target="https://www.europarl.europa.eu/doceo/document/CJ72-AM-791873_EN.pdf" TargetMode="External"/><Relationship Id="rIdVerifiedPET623" Type="http://schemas.openxmlformats.org/officeDocument/2006/relationships/hyperlink" Target="https://www.europarl.europa.eu/doceo/document/CJ72-AM-791873_EN.pdf" TargetMode="External"/><Relationship Id="rIdVerifiedPET624" Type="http://schemas.openxmlformats.org/officeDocument/2006/relationships/hyperlink" Target="https://www.europarl.europa.eu/doceo/document/CJ72-AM-791873_EN.pdf" TargetMode="External"/><Relationship Id="rIdVerifiedPET625" Type="http://schemas.openxmlformats.org/officeDocument/2006/relationships/hyperlink" Target="https://www.europarl.europa.eu/doceo/document/CJ72-AM-791873_EN.pdf" TargetMode="External"/><Relationship Id="rIdVerifiedPET626" Type="http://schemas.openxmlformats.org/officeDocument/2006/relationships/hyperlink" Target="https://www.europarl.europa.eu/doceo/document/CJ72-AM-791873_EN.pdf" TargetMode="External"/><Relationship Id="rIdVerifiedPET627" Type="http://schemas.openxmlformats.org/officeDocument/2006/relationships/hyperlink" Target="https://www.europarl.europa.eu/doceo/document/CJ72-AM-791873_EN.pdf" TargetMode="External"/><Relationship Id="rIdVerifiedPET628" Type="http://schemas.openxmlformats.org/officeDocument/2006/relationships/hyperlink" Target="https://www.europarl.europa.eu/doceo/document/CJ72-AM-791873_EN.pdf" TargetMode="External"/><Relationship Id="rIdVerifiedPET629" Type="http://schemas.openxmlformats.org/officeDocument/2006/relationships/hyperlink" Target="https://www.europarl.europa.eu/doceo/document/CJ72-AM-791873_EN.pdf" TargetMode="External"/><Relationship Id="rIdVerifiedPET630" Type="http://schemas.openxmlformats.org/officeDocument/2006/relationships/hyperlink" Target="https://www.europarl.europa.eu/doceo/document/CJ72-AM-791873_EN.pdf" TargetMode="External"/><Relationship Id="rIdVerifiedPET631" Type="http://schemas.openxmlformats.org/officeDocument/2006/relationships/hyperlink" Target="https://www.europarl.europa.eu/doceo/document/CJ72-AM-791873_EN.pdf" TargetMode="External"/><Relationship Id="rIdVerifiedPET632" Type="http://schemas.openxmlformats.org/officeDocument/2006/relationships/hyperlink" Target="https://www.europarl.europa.eu/doceo/document/CJ72-AM-791873_EN.pdf" TargetMode="External"/><Relationship Id="rIdVerifiedPET633" Type="http://schemas.openxmlformats.org/officeDocument/2006/relationships/hyperlink" Target="https://www.europarl.europa.eu/doceo/document/CJ72-AM-791873_EN.pdf" TargetMode="External"/><Relationship Id="rIdVerifiedPET634" Type="http://schemas.openxmlformats.org/officeDocument/2006/relationships/hyperlink" Target="https://www.europarl.europa.eu/doceo/document/CJ72-AM-791873_EN.pdf" TargetMode="External"/><Relationship Id="rIdVerifiedPET635" Type="http://schemas.openxmlformats.org/officeDocument/2006/relationships/hyperlink" Target="https://www.europarl.europa.eu/doceo/document/CJ72-AM-791873_EN.pdf" TargetMode="External"/><Relationship Id="rIdVerifiedPET636" Type="http://schemas.openxmlformats.org/officeDocument/2006/relationships/hyperlink" Target="https://www.europarl.europa.eu/doceo/document/CJ72-AM-791873_EN.pdf" TargetMode="External"/><Relationship Id="rIdVerifiedPET637" Type="http://schemas.openxmlformats.org/officeDocument/2006/relationships/hyperlink" Target="https://www.europarl.europa.eu/doceo/document/CJ72-AM-791873_EN.pdf" TargetMode="External"/><Relationship Id="rIdVerifiedPET638" Type="http://schemas.openxmlformats.org/officeDocument/2006/relationships/hyperlink" Target="https://www.europarl.europa.eu/doceo/document/CJ72-AM-791873_EN.pdf" TargetMode="External"/><Relationship Id="rIdVerifiedPET639" Type="http://schemas.openxmlformats.org/officeDocument/2006/relationships/hyperlink" Target="https://www.europarl.europa.eu/doceo/document/CJ72-AM-791873_EN.pdf" TargetMode="External"/><Relationship Id="rIdVerifiedPET640" Type="http://schemas.openxmlformats.org/officeDocument/2006/relationships/hyperlink" Target="https://www.europarl.europa.eu/doceo/document/CJ72-AM-791873_EN.pdf" TargetMode="External"/><Relationship Id="rIdVerifiedPET641" Type="http://schemas.openxmlformats.org/officeDocument/2006/relationships/hyperlink" Target="https://www.europarl.europa.eu/doceo/document/CJ72-AM-791873_EN.pdf" TargetMode="External"/><Relationship Id="rIdVerifiedPET642" Type="http://schemas.openxmlformats.org/officeDocument/2006/relationships/hyperlink" Target="https://www.europarl.europa.eu/doceo/document/CJ72-AM-791873_EN.pdf" TargetMode="External"/><Relationship Id="rIdVerifiedPET643" Type="http://schemas.openxmlformats.org/officeDocument/2006/relationships/hyperlink" Target="https://www.europarl.europa.eu/doceo/document/CJ72-AM-791873_EN.pdf" TargetMode="External"/><Relationship Id="rIdVerifiedPET644" Type="http://schemas.openxmlformats.org/officeDocument/2006/relationships/hyperlink" Target="https://www.europarl.europa.eu/doceo/document/CJ72-AM-791873_EN.pdf" TargetMode="External"/><Relationship Id="rIdVerifiedPET645" Type="http://schemas.openxmlformats.org/officeDocument/2006/relationships/hyperlink" Target="https://www.europarl.europa.eu/doceo/document/CJ72-AM-791873_EN.pdf" TargetMode="External"/><Relationship Id="rIdVerifiedPET646" Type="http://schemas.openxmlformats.org/officeDocument/2006/relationships/hyperlink" Target="https://www.europarl.europa.eu/doceo/document/CJ72-AM-791873_EN.pdf" TargetMode="External"/><Relationship Id="rIdVerifiedPET647" Type="http://schemas.openxmlformats.org/officeDocument/2006/relationships/hyperlink" Target="https://www.europarl.europa.eu/doceo/document/CJ72-AM-791873_EN.pdf" TargetMode="External"/><Relationship Id="rIdVerifiedPET648" Type="http://schemas.openxmlformats.org/officeDocument/2006/relationships/hyperlink" Target="https://www.europarl.europa.eu/doceo/document/CJ72-AM-791873_EN.pdf" TargetMode="External"/><Relationship Id="rIdVerifiedPET649" Type="http://schemas.openxmlformats.org/officeDocument/2006/relationships/hyperlink" Target="https://www.europarl.europa.eu/doceo/document/CJ72-AM-791873_EN.pdf" TargetMode="External"/><Relationship Id="rIdVerifiedPET650" Type="http://schemas.openxmlformats.org/officeDocument/2006/relationships/hyperlink" Target="https://www.europarl.europa.eu/doceo/document/CJ72-AM-791873_EN.pdf" TargetMode="External"/><Relationship Id="rIdVerifiedPET651" Type="http://schemas.openxmlformats.org/officeDocument/2006/relationships/hyperlink" Target="https://www.europarl.europa.eu/doceo/document/CJ72-AM-791873_EN.pdf" TargetMode="External"/><Relationship Id="rIdVerifiedPET652" Type="http://schemas.openxmlformats.org/officeDocument/2006/relationships/hyperlink" Target="https://www.europarl.europa.eu/doceo/document/CJ72-AM-791873_EN.pdf" TargetMode="External"/><Relationship Id="rIdVerifiedPET653" Type="http://schemas.openxmlformats.org/officeDocument/2006/relationships/hyperlink" Target="https://www.europarl.europa.eu/doceo/document/CJ72-AM-791873_EN.pdf" TargetMode="External"/><Relationship Id="rIdVerifiedPET654" Type="http://schemas.openxmlformats.org/officeDocument/2006/relationships/hyperlink" Target="https://www.europarl.europa.eu/doceo/document/CJ72-AM-791873_EN.pdf" TargetMode="External"/><Relationship Id="rIdVerifiedPET655" Type="http://schemas.openxmlformats.org/officeDocument/2006/relationships/hyperlink" Target="https://www.europarl.europa.eu/doceo/document/CJ72-AM-791873_EN.pdf" TargetMode="External"/><Relationship Id="rIdVerifiedPET656" Type="http://schemas.openxmlformats.org/officeDocument/2006/relationships/hyperlink" Target="https://www.europarl.europa.eu/doceo/document/CJ72-AM-791873_EN.pdf" TargetMode="External"/><Relationship Id="rIdVerifiedPET657" Type="http://schemas.openxmlformats.org/officeDocument/2006/relationships/hyperlink" Target="https://www.europarl.europa.eu/doceo/document/CJ72-AM-791873_EN.pdf" TargetMode="External"/><Relationship Id="rIdVerifiedPET658" Type="http://schemas.openxmlformats.org/officeDocument/2006/relationships/hyperlink" Target="https://www.europarl.europa.eu/doceo/document/CJ72-AM-791873_EN.pdf" TargetMode="External"/><Relationship Id="rIdVerifiedPET659" Type="http://schemas.openxmlformats.org/officeDocument/2006/relationships/hyperlink" Target="https://www.europarl.europa.eu/doceo/document/CJ72-AM-791873_EN.pdf" TargetMode="External"/><Relationship Id="rIdVerifiedPET660" Type="http://schemas.openxmlformats.org/officeDocument/2006/relationships/hyperlink" Target="https://www.europarl.europa.eu/doceo/document/CJ72-AM-791873_EN.pdf" TargetMode="External"/><Relationship Id="rIdVerifiedPET661" Type="http://schemas.openxmlformats.org/officeDocument/2006/relationships/hyperlink" Target="https://www.europarl.europa.eu/doceo/document/CJ72-AM-791873_EN.pdf" TargetMode="External"/><Relationship Id="rIdVerifiedPET662" Type="http://schemas.openxmlformats.org/officeDocument/2006/relationships/hyperlink" Target="https://www.europarl.europa.eu/doceo/document/CJ72-AM-791873_EN.pdf" TargetMode="External"/><Relationship Id="rIdVerifiedPET663" Type="http://schemas.openxmlformats.org/officeDocument/2006/relationships/hyperlink" Target="https://www.europarl.europa.eu/doceo/document/CJ72-AM-791873_EN.pdf" TargetMode="External"/><Relationship Id="rIdVerifiedPET664" Type="http://schemas.openxmlformats.org/officeDocument/2006/relationships/hyperlink" Target="https://www.europarl.europa.eu/doceo/document/CJ72-AM-791873_EN.pdf" TargetMode="External"/><Relationship Id="rIdVerifiedPET665" Type="http://schemas.openxmlformats.org/officeDocument/2006/relationships/hyperlink" Target="https://www.europarl.europa.eu/doceo/document/CJ72-AM-791873_EN.pdf" TargetMode="External"/><Relationship Id="rIdVerifiedPET666" Type="http://schemas.openxmlformats.org/officeDocument/2006/relationships/hyperlink" Target="https://www.europarl.europa.eu/doceo/document/CJ72-AM-791873_EN.pdf" TargetMode="External"/><Relationship Id="rIdVerifiedPET667" Type="http://schemas.openxmlformats.org/officeDocument/2006/relationships/hyperlink" Target="https://www.europarl.europa.eu/doceo/document/CJ72-AM-791873_EN.pdf" TargetMode="External"/><Relationship Id="rIdVerifiedPET668" Type="http://schemas.openxmlformats.org/officeDocument/2006/relationships/hyperlink" Target="https://www.europarl.europa.eu/doceo/document/CJ72-AM-791873_EN.pdf" TargetMode="External"/><Relationship Id="rIdVerifiedPET669" Type="http://schemas.openxmlformats.org/officeDocument/2006/relationships/hyperlink" Target="https://www.europarl.europa.eu/doceo/document/CJ72-AM-791873_EN.pdf" TargetMode="External"/><Relationship Id="rIdVerifiedPET670" Type="http://schemas.openxmlformats.org/officeDocument/2006/relationships/hyperlink" Target="https://www.europarl.europa.eu/doceo/document/CJ72-AM-791873_EN.pdf" TargetMode="External"/><Relationship Id="rIdVerifiedPET671" Type="http://schemas.openxmlformats.org/officeDocument/2006/relationships/hyperlink" Target="https://www.europarl.europa.eu/doceo/document/CJ72-AM-791873_EN.pdf" TargetMode="External"/><Relationship Id="rIdVerifiedPET672" Type="http://schemas.openxmlformats.org/officeDocument/2006/relationships/hyperlink" Target="https://www.europarl.europa.eu/doceo/document/CJ72-AM-791873_EN.pdf" TargetMode="External"/><Relationship Id="rIdVerifiedPET673" Type="http://schemas.openxmlformats.org/officeDocument/2006/relationships/hyperlink" Target="https://www.europarl.europa.eu/doceo/document/CJ72-AM-791874_EN.pdf#page=9" TargetMode="External"/><Relationship Id="rIdVerifiedPET674" Type="http://schemas.openxmlformats.org/officeDocument/2006/relationships/hyperlink" Target="https://www.europarl.europa.eu/doceo/document/CJ72-AM-791874_EN.pdf#page=9" TargetMode="External"/><Relationship Id="rIdVerifiedPET675" Type="http://schemas.openxmlformats.org/officeDocument/2006/relationships/hyperlink" Target="https://www.europarl.europa.eu/doceo/document/CJ72-AM-791874_EN.pdf#page=10" TargetMode="External"/><Relationship Id="rIdVerifiedPET676" Type="http://schemas.openxmlformats.org/officeDocument/2006/relationships/hyperlink" Target="https://www.europarl.europa.eu/doceo/document/CJ72-AM-791874_EN.pdf#page=10" TargetMode="External"/><Relationship Id="rIdVerifiedPET677" Type="http://schemas.openxmlformats.org/officeDocument/2006/relationships/hyperlink" Target="https://www.europarl.europa.eu/doceo/document/CJ72-AM-791874_EN.pdf#page=11" TargetMode="External"/><Relationship Id="rIdVerifiedPET678" Type="http://schemas.openxmlformats.org/officeDocument/2006/relationships/hyperlink" Target="https://www.europarl.europa.eu/doceo/document/CJ72-AM-791874_EN.pdf#page=11" TargetMode="External"/><Relationship Id="rIdVerifiedPET679" Type="http://schemas.openxmlformats.org/officeDocument/2006/relationships/hyperlink" Target="https://www.europarl.europa.eu/doceo/document/CJ72-AM-791874_EN.pdf#page=16" TargetMode="External"/><Relationship Id="rIdVerifiedPET680" Type="http://schemas.openxmlformats.org/officeDocument/2006/relationships/hyperlink" Target="https://www.europarl.europa.eu/doceo/document/CJ72-AM-791874_EN.pdf#page=16" TargetMode="External"/><Relationship Id="rIdVerifiedPET681" Type="http://schemas.openxmlformats.org/officeDocument/2006/relationships/hyperlink" Target="https://www.europarl.europa.eu/doceo/document/CJ72-AM-791874_EN.pdf#page=24" TargetMode="External"/><Relationship Id="rIdVerifiedPET682" Type="http://schemas.openxmlformats.org/officeDocument/2006/relationships/hyperlink" Target="https://www.europarl.europa.eu/doceo/document/CJ72-AM-791874_EN.pdf#page=24" TargetMode="External"/><Relationship Id="rIdVerifiedPET683" Type="http://schemas.openxmlformats.org/officeDocument/2006/relationships/hyperlink" Target="https://www.europarl.europa.eu/doceo/document/CJ72-AM-791874_EN.pdf#page=24" TargetMode="External"/><Relationship Id="rIdVerifiedPET684" Type="http://schemas.openxmlformats.org/officeDocument/2006/relationships/hyperlink" Target="https://www.europarl.europa.eu/doceo/document/CJ72-AM-791874_EN.pdf#page=24" TargetMode="External"/><Relationship Id="rIdVerifiedPET685" Type="http://schemas.openxmlformats.org/officeDocument/2006/relationships/hyperlink" Target="https://www.europarl.europa.eu/doceo/document/CJ72-AM-791874_EN.pdf#page=24" TargetMode="External"/><Relationship Id="rIdVerifiedPET686" Type="http://schemas.openxmlformats.org/officeDocument/2006/relationships/hyperlink" Target="https://www.europarl.europa.eu/doceo/document/CJ72-AM-791874_EN.pdf#page=24" TargetMode="External"/><Relationship Id="rIdVerifiedPET687" Type="http://schemas.openxmlformats.org/officeDocument/2006/relationships/hyperlink" Target="https://www.europarl.europa.eu/doceo/document/CJ72-AM-791874_EN.pdf#page=37" TargetMode="External"/><Relationship Id="rIdVerifiedPET688" Type="http://schemas.openxmlformats.org/officeDocument/2006/relationships/hyperlink" Target="https://www.europarl.europa.eu/doceo/document/CJ72-AM-791874_EN.pdf#page=37" TargetMode="External"/><Relationship Id="rIdVerifiedPET689" Type="http://schemas.openxmlformats.org/officeDocument/2006/relationships/hyperlink" Target="https://www.europarl.europa.eu/doceo/document/CJ72-AM-791874_EN.pdf#page=39" TargetMode="External"/><Relationship Id="rIdVerifiedPET690" Type="http://schemas.openxmlformats.org/officeDocument/2006/relationships/hyperlink" Target="https://www.europarl.europa.eu/doceo/document/CJ72-AM-791874_EN.pdf#page=39" TargetMode="External"/><Relationship Id="rIdVerifiedPET691" Type="http://schemas.openxmlformats.org/officeDocument/2006/relationships/hyperlink" Target="https://www.europarl.europa.eu/doceo/document/CJ72-AM-791874_EN.pdf#page=56" TargetMode="External"/><Relationship Id="rIdVerifiedPET692" Type="http://schemas.openxmlformats.org/officeDocument/2006/relationships/hyperlink" Target="https://www.europarl.europa.eu/doceo/document/CJ72-AM-791874_EN.pdf#page=56" TargetMode="External"/><Relationship Id="rIdVerifiedPET693" Type="http://schemas.openxmlformats.org/officeDocument/2006/relationships/hyperlink" Target="https://www.europarl.europa.eu/doceo/document/CJ72-AM-791874_EN.pdf#page=59" TargetMode="External"/><Relationship Id="rIdVerifiedPET694" Type="http://schemas.openxmlformats.org/officeDocument/2006/relationships/hyperlink" Target="https://www.europarl.europa.eu/doceo/document/CJ72-AM-791874_EN.pdf#page=59" TargetMode="External"/><Relationship Id="rIdVerifiedPET695" Type="http://schemas.openxmlformats.org/officeDocument/2006/relationships/hyperlink" Target="https://www.europarl.europa.eu/doceo/document/CJ72-AM-791874_EN.pdf#page=59" TargetMode="External"/><Relationship Id="rIdVerifiedPET696" Type="http://schemas.openxmlformats.org/officeDocument/2006/relationships/hyperlink" Target="https://www.europarl.europa.eu/doceo/document/CJ72-AM-791874_EN.pdf#page=59" TargetMode="External"/><Relationship Id="rIdVerifiedPET697" Type="http://schemas.openxmlformats.org/officeDocument/2006/relationships/hyperlink" Target="https://www.europarl.europa.eu/doceo/document/CJ72-AM-791874_EN.pdf#page=78" TargetMode="External"/><Relationship Id="rIdVerifiedPET698" Type="http://schemas.openxmlformats.org/officeDocument/2006/relationships/hyperlink" Target="https://www.europarl.europa.eu/doceo/document/CJ72-AM-791874_EN.pdf#page=78" TargetMode="External"/><Relationship Id="rIdVerifiedPET699" Type="http://schemas.openxmlformats.org/officeDocument/2006/relationships/hyperlink" Target="https://www.europarl.europa.eu/doceo/document/CJ72-AM-791874_EN.pdf#page=79" TargetMode="External"/><Relationship Id="rIdVerifiedPET700" Type="http://schemas.openxmlformats.org/officeDocument/2006/relationships/hyperlink" Target="https://www.europarl.europa.eu/doceo/document/CJ72-AM-791874_EN.pdf#page=79" TargetMode="External"/><Relationship Id="rIdVerifiedPET701" Type="http://schemas.openxmlformats.org/officeDocument/2006/relationships/hyperlink" Target="https://www.europarl.europa.eu/doceo/document/CJ72-AM-791874_EN.pdf#page=84" TargetMode="External"/><Relationship Id="rIdVerifiedPET702" Type="http://schemas.openxmlformats.org/officeDocument/2006/relationships/hyperlink" Target="https://www.europarl.europa.eu/doceo/document/CJ72-AM-791874_EN.pdf#page=84" TargetMode="External"/><Relationship Id="rIdVerifiedPET703" Type="http://schemas.openxmlformats.org/officeDocument/2006/relationships/hyperlink" Target="https://www.europarl.europa.eu/doceo/document/CJ72-AM-791874_EN.pdf#page=108" TargetMode="External"/><Relationship Id="rIdVerifiedPET704" Type="http://schemas.openxmlformats.org/officeDocument/2006/relationships/hyperlink" Target="https://www.europarl.europa.eu/doceo/document/CJ72-AM-791874_EN.pdf#page=108" TargetMode="External"/><Relationship Id="rIdVerifiedPET705" Type="http://schemas.openxmlformats.org/officeDocument/2006/relationships/hyperlink" Target="https://www.europarl.europa.eu/doceo/document/CJ72-AM-791874_EN.pdf#page=109" TargetMode="External"/><Relationship Id="rIdVerifiedPET706" Type="http://schemas.openxmlformats.org/officeDocument/2006/relationships/hyperlink" Target="https://www.europarl.europa.eu/doceo/document/CJ72-AM-791874_EN.pdf#page=109" TargetMode="External"/><Relationship Id="rIdVerifiedPET707" Type="http://schemas.openxmlformats.org/officeDocument/2006/relationships/hyperlink" Target="https://www.europarl.europa.eu/doceo/document/CJ72-AM-791874_EN.pdf#page=119" TargetMode="External"/><Relationship Id="rIdVerifiedPET708" Type="http://schemas.openxmlformats.org/officeDocument/2006/relationships/hyperlink" Target="https://www.europarl.europa.eu/doceo/document/CJ72-AM-791874_EN.pdf#page=119" TargetMode="External"/><Relationship Id="rIdVerifiedPET709" Type="http://schemas.openxmlformats.org/officeDocument/2006/relationships/hyperlink" Target="https://www.europarl.europa.eu/doceo/document/CJ72-AM-791874_EN.pdf#page=124" TargetMode="External"/><Relationship Id="rIdVerifiedPET710" Type="http://schemas.openxmlformats.org/officeDocument/2006/relationships/hyperlink" Target="https://www.europarl.europa.eu/doceo/document/CJ72-AM-791874_EN.pdf#page=124" TargetMode="External"/><Relationship Id="rIdVerifiedPET711" Type="http://schemas.openxmlformats.org/officeDocument/2006/relationships/hyperlink" Target="https://www.europarl.europa.eu/doceo/document/CJ72-AM-791874_EN.pdf#page=125" TargetMode="External"/><Relationship Id="rIdVerifiedPET712" Type="http://schemas.openxmlformats.org/officeDocument/2006/relationships/hyperlink" Target="https://www.europarl.europa.eu/doceo/document/CJ72-AM-791874_EN.pdf#page=125" TargetMode="External"/><Relationship Id="rIdVerifiedPET713" Type="http://schemas.openxmlformats.org/officeDocument/2006/relationships/hyperlink" Target="https://www.europarl.europa.eu/doceo/document/CJ72-AM-791874_EN.pdf#page=132" TargetMode="External"/><Relationship Id="rIdVerifiedPET714" Type="http://schemas.openxmlformats.org/officeDocument/2006/relationships/hyperlink" Target="https://www.europarl.europa.eu/doceo/document/CJ72-AM-791874_EN.pdf#page=132" TargetMode="External"/><Relationship Id="rIdVerifiedPET715" Type="http://schemas.openxmlformats.org/officeDocument/2006/relationships/hyperlink" Target="https://www.europarl.europa.eu/doceo/document/CJ72-AM-791874_EN.pdf#page=140" TargetMode="External"/><Relationship Id="rIdVerifiedPET716" Type="http://schemas.openxmlformats.org/officeDocument/2006/relationships/hyperlink" Target="https://www.europarl.europa.eu/doceo/document/CJ72-AM-791874_EN.pdf#page=140" TargetMode="External"/><Relationship Id="rIdVerifiedPET717" Type="http://schemas.openxmlformats.org/officeDocument/2006/relationships/hyperlink" Target="https://www.europarl.europa.eu/doceo/document/CJ72-AM-791874_EN.pdf#page=34" TargetMode="External"/><Relationship Id="rIdVerifiedPET718" Type="http://schemas.openxmlformats.org/officeDocument/2006/relationships/hyperlink" Target="https://www.europarl.europa.eu/doceo/document/CJ72-AM-791874_EN.pdf#page=34" TargetMode="External"/><Relationship Id="rIdVerifiedPET719" Type="http://schemas.openxmlformats.org/officeDocument/2006/relationships/hyperlink" Target="https://www.europarl.europa.eu/doceo/document/CJ72-AM-791874_EN.pdf#page=130" TargetMode="External"/><Relationship Id="rIdVerifiedPET720" Type="http://schemas.openxmlformats.org/officeDocument/2006/relationships/hyperlink" Target="https://www.europarl.europa.eu/doceo/document/CJ72-AM-791874_EN.pdf#page=130" TargetMode="External"/><Relationship Id="rIdVerifiedPET721" Type="http://schemas.openxmlformats.org/officeDocument/2006/relationships/hyperlink" Target="https://www.europarl.europa.eu/doceo/document/CJ72-AM-791874_EN.pdf#page=142" TargetMode="External"/><Relationship Id="rIdVerifiedPET722" Type="http://schemas.openxmlformats.org/officeDocument/2006/relationships/hyperlink" Target="https://www.europarl.europa.eu/doceo/document/CJ72-AM-791874_EN.pdf#page=142" TargetMode="External"/><Relationship Id="rIdVerifiedPET723" Type="http://schemas.openxmlformats.org/officeDocument/2006/relationships/hyperlink" Target="https://www.europarl.europa.eu/doceo/document/CJ72-AM-791874_EN.pdf#page=143" TargetMode="External"/><Relationship Id="rIdVerifiedPET724" Type="http://schemas.openxmlformats.org/officeDocument/2006/relationships/hyperlink" Target="https://www.europarl.europa.eu/doceo/document/CJ72-AM-791874_EN.pdf#page=143" TargetMode="External"/><Relationship Id="rIdVerifiedPET725" Type="http://schemas.openxmlformats.org/officeDocument/2006/relationships/hyperlink" Target="https://www.europarl.europa.eu/doceo/document/CJ72-AM-791874_EN.pdf#page=144" TargetMode="External"/><Relationship Id="rIdVerifiedPET726" Type="http://schemas.openxmlformats.org/officeDocument/2006/relationships/hyperlink" Target="https://www.europarl.europa.eu/doceo/document/CJ72-AM-791874_EN.pdf#page=144" TargetMode="External"/><Relationship Id="rIdVerifiedPET727" Type="http://schemas.openxmlformats.org/officeDocument/2006/relationships/hyperlink" Target="https://www.europarl.europa.eu/doceo/document/CJ72-AM-791874_EN.pdf#page=145" TargetMode="External"/><Relationship Id="rIdVerifiedPET728" Type="http://schemas.openxmlformats.org/officeDocument/2006/relationships/hyperlink" Target="https://www.europarl.europa.eu/doceo/document/CJ72-AM-791874_EN.pdf#page=145" TargetMode="External"/><Relationship Id="rIdVerifiedPET729" Type="http://schemas.openxmlformats.org/officeDocument/2006/relationships/hyperlink" Target="https://www.europarl.europa.eu/doceo/document/CJ72-AM-791883_EN.pdf" TargetMode="External"/><Relationship Id="rIdVerifiedPET730" Type="http://schemas.openxmlformats.org/officeDocument/2006/relationships/hyperlink" Target="https://oeil.europarl.europa.eu/oeil/en/procedure-file?reference=2025/0360(COD)" TargetMode="External"/><Relationship Id="rIdVerifiedPET731" Type="http://schemas.openxmlformats.org/officeDocument/2006/relationships/hyperlink" Target="https://www.europarl.europa.eu/doceo/document/CJ72-AM-791883_EN.pdf" TargetMode="External"/><Relationship Id="rIdVerifiedPET732" Type="http://schemas.openxmlformats.org/officeDocument/2006/relationships/hyperlink" Target="https://www.europarl.europa.eu/doceo/document/CJ72-AM-791883_EN.pdf" TargetMode="External"/><Relationship Id="rIdVerifiedPET733" Type="http://schemas.openxmlformats.org/officeDocument/2006/relationships/hyperlink" Target="https://oeil.europarl.europa.eu/oeil/en/procedure-file?reference=2025/0360(COD)" TargetMode="External"/><Relationship Id="rIdVerifiedPET734" Type="http://schemas.openxmlformats.org/officeDocument/2006/relationships/hyperlink" Target="https://www.europarl.europa.eu/doceo/document/CJ72-AM-791883_EN.pdf" TargetMode="External"/><Relationship Id="rIdVerifiedPET735" Type="http://schemas.openxmlformats.org/officeDocument/2006/relationships/hyperlink" Target="https://www.europarl.europa.eu/doceo/document/CJ72-AM-791883_EN.pdf" TargetMode="External"/><Relationship Id="rIdVerifiedPET736" Type="http://schemas.openxmlformats.org/officeDocument/2006/relationships/hyperlink" Target="https://oeil.europarl.europa.eu/oeil/en/procedure-file?reference=2025/0360(COD)" TargetMode="External"/><Relationship Id="rIdVerifiedPET737" Type="http://schemas.openxmlformats.org/officeDocument/2006/relationships/hyperlink" Target="https://www.europarl.europa.eu/doceo/document/CJ72-AM-791883_EN.pdf" TargetMode="External"/><Relationship Id="rIdVerifiedPET738" Type="http://schemas.openxmlformats.org/officeDocument/2006/relationships/hyperlink" Target="https://oeil.europarl.europa.eu/oeil/en/procedure-file?reference=2025/0360(COD)" TargetMode="External"/><Relationship Id="rIdVerifiedPET739" Type="http://schemas.openxmlformats.org/officeDocument/2006/relationships/hyperlink" Target="https://oeil.europarl.europa.eu/oeil/en/procedure-file?reference=2025/0360(COD)" TargetMode="External"/><Relationship Id="rIdVerifiedPET740" Type="http://schemas.openxmlformats.org/officeDocument/2006/relationships/hyperlink" Target="https://oeil.europarl.europa.eu/oeil/en/procedure-file?reference=2025/0360(COD)" TargetMode="External"/><Relationship Id="rIdVerifiedPET741" Type="http://schemas.openxmlformats.org/officeDocument/2006/relationships/hyperlink" Target="https://oeil.europarl.europa.eu/oeil/en/procedure-file?reference=2025/0360(COD)" TargetMode="External"/><Relationship Id="rIdVerifiedPET742" Type="http://schemas.openxmlformats.org/officeDocument/2006/relationships/hyperlink" Target="https://oeil.europarl.europa.eu/oeil/en/procedure-file?reference=2025/0360(COD)" TargetMode="External"/><Relationship Id="rIdVerifiedPET743" Type="http://schemas.openxmlformats.org/officeDocument/2006/relationships/hyperlink" Target="https://oeil.europarl.europa.eu/oeil/en/procedure-file?reference=2025/0360(COD)" TargetMode="External"/><Relationship Id="rIdVerifiedPET744" Type="http://schemas.openxmlformats.org/officeDocument/2006/relationships/hyperlink" Target="https://oeil.europarl.europa.eu/oeil/en/procedure-file?reference=2025/0360(COD)" TargetMode="External"/><Relationship Id="rIdVerifiedPET745" Type="http://schemas.openxmlformats.org/officeDocument/2006/relationships/hyperlink" Target="https://oeil.europarl.europa.eu/oeil/en/procedure-file?reference=2025/0360(COD)" TargetMode="External"/><Relationship Id="rIdVerifiedPET746" Type="http://schemas.openxmlformats.org/officeDocument/2006/relationships/hyperlink" Target="https://oeil.europarl.europa.eu/oeil/en/procedure-file?reference=2025/0360(COD)" TargetMode="External"/><Relationship Id="rIdVerifiedPET747" Type="http://schemas.openxmlformats.org/officeDocument/2006/relationships/hyperlink" Target="https://oeil.europarl.europa.eu/oeil/en/procedure-file?reference=2025/0360(COD)" TargetMode="External"/><Relationship Id="rIdVerifiedPET748" Type="http://schemas.openxmlformats.org/officeDocument/2006/relationships/hyperlink" Target="https://oeil.europarl.europa.eu/oeil/en/procedure-file?reference=2025/0360(COD)" TargetMode="External"/><Relationship Id="rIdVerifiedPET749" Type="http://schemas.openxmlformats.org/officeDocument/2006/relationships/hyperlink" Target="https://oeil.europarl.europa.eu/oeil/en/procedure-file?reference=2025/0360(COD)" TargetMode="External"/><Relationship Id="rIdVerifiedPET750" Type="http://schemas.openxmlformats.org/officeDocument/2006/relationships/hyperlink" Target="https://oeil.europarl.europa.eu/oeil/en/procedure-file?reference=2025/0360(COD)" TargetMode="External"/><Relationship Id="rIdVerifiedPET751" Type="http://schemas.openxmlformats.org/officeDocument/2006/relationships/hyperlink" Target="https://oeil.europarl.europa.eu/oeil/en/procedure-file?reference=2025/0360(COD)" TargetMode="External"/><Relationship Id="rIdVerifiedPET752" Type="http://schemas.openxmlformats.org/officeDocument/2006/relationships/hyperlink" Target="https://oeil.europarl.europa.eu/oeil/en/procedure-file?reference=2025/0360(COD)" TargetMode="External"/><Relationship Id="rIdVerifiedPET753" Type="http://schemas.openxmlformats.org/officeDocument/2006/relationships/hyperlink" Target="https://oeil.europarl.europa.eu/oeil/en/procedure-file?reference=2025/0360(COD)" TargetMode="External"/><Relationship Id="rIdVerifiedPET754" Type="http://schemas.openxmlformats.org/officeDocument/2006/relationships/hyperlink" Target="https://oeil.europarl.europa.eu/oeil/en/procedure-file?reference=2025/0360(COD)" TargetMode="External"/><Relationship Id="rIdVerifiedPET755" Type="http://schemas.openxmlformats.org/officeDocument/2006/relationships/hyperlink" Target="https://oeil.europarl.europa.eu/oeil/en/procedure-file?reference=2025/0360(COD)" TargetMode="External"/><Relationship Id="rIdVerifiedPET756" Type="http://schemas.openxmlformats.org/officeDocument/2006/relationships/hyperlink" Target="https://oeil.europarl.europa.eu/oeil/en/procedure-file?reference=2025/0360(COD)" TargetMode="External"/><Relationship Id="rIdVerifiedPET757" Type="http://schemas.openxmlformats.org/officeDocument/2006/relationships/hyperlink" Target="https://oeil.europarl.europa.eu/oeil/en/procedure-file?reference=2025/0360(COD)" TargetMode="External"/><Relationship Id="rIdVerifiedPET758" Type="http://schemas.openxmlformats.org/officeDocument/2006/relationships/hyperlink" Target="https://oeil.europarl.europa.eu/oeil/en/procedure-file?reference=2025/0360(COD)" TargetMode="External"/><Relationship Id="rIdVerifiedPET759" Type="http://schemas.openxmlformats.org/officeDocument/2006/relationships/hyperlink" Target="https://oeil.europarl.europa.eu/oeil/en/procedure-file?reference=2025/0360(COD)" TargetMode="External"/><Relationship Id="rIdVerifiedPET760" Type="http://schemas.openxmlformats.org/officeDocument/2006/relationships/hyperlink" Target="https://oeil.europarl.europa.eu/oeil/en/procedure-file?reference=2025/0360(COD)" TargetMode="External"/><Relationship Id="rIdVerifiedPET761" Type="http://schemas.openxmlformats.org/officeDocument/2006/relationships/hyperlink" Target="https://oeil.europarl.europa.eu/oeil/en/procedure-file?reference=2025/0360(COD)" TargetMode="External"/><Relationship Id="rIdVerifiedPET762" Type="http://schemas.openxmlformats.org/officeDocument/2006/relationships/hyperlink" Target="https://oeil.europarl.europa.eu/oeil/en/procedure-file?reference=2025%2F0360%28COD%29" TargetMode="External"/><Relationship Id="rIdVerifiedPET763" Type="http://schemas.openxmlformats.org/officeDocument/2006/relationships/hyperlink" Target="https://oeil.europarl.europa.eu/oeil/en/procedure-file?reference=2025%2F0360%28COD%29" TargetMode="External"/><Relationship Id="rIdVerifiedPET764" Type="http://schemas.openxmlformats.org/officeDocument/2006/relationships/hyperlink" Target="https://oeil.europarl.europa.eu/oeil/en/procedure-file?reference=2025%2F0360%28COD%29" TargetMode="External"/><Relationship Id="rIdVerifiedPET765" Type="http://schemas.openxmlformats.org/officeDocument/2006/relationships/hyperlink" Target="https://oeil.europarl.europa.eu/oeil/en/procedure-file?reference=2025%2F0360%28COD%29" TargetMode="External"/><Relationship Id="rIdVerifiedPET766" Type="http://schemas.openxmlformats.org/officeDocument/2006/relationships/hyperlink" Target="https://oeil.europarl.europa.eu/oeil/en/procedure-file?reference=2025%2F0360%28COD%29" TargetMode="External"/><Relationship Id="rIdVerifiedPET767" Type="http://schemas.openxmlformats.org/officeDocument/2006/relationships/hyperlink" Target="https://oeil.europarl.europa.eu/oeil/en/procedure-file?reference=2025%2F0360%28COD%29" TargetMode="External"/><Relationship Id="rIdVerifiedPET768" Type="http://schemas.openxmlformats.org/officeDocument/2006/relationships/hyperlink" Target="https://oeil.europarl.europa.eu/oeil/en/procedure-file?reference=2025%2F0360%28COD%29" TargetMode="External"/><Relationship Id="rIdVerifiedPET769" Type="http://schemas.openxmlformats.org/officeDocument/2006/relationships/hyperlink" Target="https://oeil.europarl.europa.eu/oeil/en/procedure-file?reference=2025%2F0360%28COD%29" TargetMode="External"/><Relationship Id="rIdVerifiedPET770" Type="http://schemas.openxmlformats.org/officeDocument/2006/relationships/hyperlink" Target="https://oeil.europarl.europa.eu/oeil/en/procedure-file?reference=2025%2F0360%28COD%29" TargetMode="External"/><Relationship Id="rIdVerifiedPET771" Type="http://schemas.openxmlformats.org/officeDocument/2006/relationships/hyperlink" Target="https://oeil.europarl.europa.eu/oeil/en/procedure-file?reference=2025%2F0360%28COD%29" TargetMode="External"/><Relationship Id="rIdVerifiedPET772" Type="http://schemas.openxmlformats.org/officeDocument/2006/relationships/hyperlink" Target="https://oeil.europarl.europa.eu/oeil/en/procedure-file?reference=2025%2F0360%28COD%29" TargetMode="External"/><Relationship Id="rIdVerifiedPET773" Type="http://schemas.openxmlformats.org/officeDocument/2006/relationships/hyperlink" Target="https://oeil.europarl.europa.eu/oeil/en/procedure-file?reference=2025%2F0360%28COD%29" TargetMode="External"/><Relationship Id="rIdVerifiedPET774" Type="http://schemas.openxmlformats.org/officeDocument/2006/relationships/hyperlink" Target="https://oeil.europarl.europa.eu/oeil/en/procedure-file?reference=2025%2F0360%28COD%29" TargetMode="External"/><Relationship Id="rIdVerifiedPET775" Type="http://schemas.openxmlformats.org/officeDocument/2006/relationships/hyperlink" Target="https://oeil.europarl.europa.eu/oeil/en/procedure-file?reference=2025%2F0360%28COD%29" TargetMode="External"/><Relationship Id="rIdVerifiedPET776" Type="http://schemas.openxmlformats.org/officeDocument/2006/relationships/hyperlink" Target="https://oeil.europarl.europa.eu/oeil/en/procedure-file?reference=2025%2F0360%28COD%29" TargetMode="External"/><Relationship Id="rIdVerifiedPET777" Type="http://schemas.openxmlformats.org/officeDocument/2006/relationships/hyperlink" Target="https://oeil.europarl.europa.eu/oeil/en/procedure-file?reference=2025%2F0360%28COD%29" TargetMode="External"/><Relationship Id="rIdVerifiedPET778" Type="http://schemas.openxmlformats.org/officeDocument/2006/relationships/hyperlink" Target="https://oeil.europarl.europa.eu/oeil/en/procedure-file?reference=2025%2F0360%28COD%29" TargetMode="External"/><Relationship Id="rIdVerifiedPET779" Type="http://schemas.openxmlformats.org/officeDocument/2006/relationships/hyperlink" Target="https://oeil.europarl.europa.eu/oeil/en/procedure-file?reference=2025%2F0360%28COD%29" TargetMode="External"/><Relationship Id="rIdVerifiedPET780" Type="http://schemas.openxmlformats.org/officeDocument/2006/relationships/hyperlink" Target="https://oeil.europarl.europa.eu/oeil/en/procedure-file?reference=2025%2F0360%28COD%29" TargetMode="External"/><Relationship Id="rIdVerifiedPET781" Type="http://schemas.openxmlformats.org/officeDocument/2006/relationships/hyperlink" Target="https://oeil.europarl.europa.eu/oeil/en/procedure-file?reference=2025%2F0360%28COD%29" TargetMode="External"/><Relationship Id="rIdVerifiedPET782" Type="http://schemas.openxmlformats.org/officeDocument/2006/relationships/hyperlink" Target="https://oeil.europarl.europa.eu/oeil/en/procedure-file?reference=2025%2F0360%28COD%29" TargetMode="External"/><Relationship Id="rIdVerifiedPET783" Type="http://schemas.openxmlformats.org/officeDocument/2006/relationships/hyperlink" Target="https://oeil.europarl.europa.eu/oeil/en/procedure-file?reference=2025%2F0360%28COD%29" TargetMode="External"/><Relationship Id="rIdVerifiedPET784" Type="http://schemas.openxmlformats.org/officeDocument/2006/relationships/hyperlink" Target="https://oeil.europarl.europa.eu/oeil/en/procedure-file?reference=2025%2F0360%28COD%29" TargetMode="External"/><Relationship Id="rIdVerifiedPET785" Type="http://schemas.openxmlformats.org/officeDocument/2006/relationships/hyperlink" Target="https://oeil.europarl.europa.eu/oeil/en/procedure-file?reference=2025%2F0360%28COD%29" TargetMode="External"/><Relationship Id="rIdVerifiedPET786" Type="http://schemas.openxmlformats.org/officeDocument/2006/relationships/hyperlink" Target="https://oeil.europarl.europa.eu/oeil/en/procedure-file?reference=2025%2F0360%28COD%29" TargetMode="External"/><Relationship Id="rIdVerifiedPET787" Type="http://schemas.openxmlformats.org/officeDocument/2006/relationships/hyperlink" Target="https://oeil.europarl.europa.eu/oeil/en/procedure-file?reference=2025%2F0360%28COD%29" TargetMode="External"/><Relationship Id="rIdVerifiedPET788" Type="http://schemas.openxmlformats.org/officeDocument/2006/relationships/hyperlink" Target="https://oeil.europarl.europa.eu/oeil/en/procedure-file?reference=2025%2F0360%28COD%29" TargetMode="External"/><Relationship Id="rIdVerifiedPET789" Type="http://schemas.openxmlformats.org/officeDocument/2006/relationships/hyperlink" Target="https://oeil.europarl.europa.eu/oeil/en/procedure-file?reference=2025/0360(COD)" TargetMode="External"/><Relationship Id="rIdVerifiedPET790" Type="http://schemas.openxmlformats.org/officeDocument/2006/relationships/hyperlink" Target="https://oeil.europarl.europa.eu/oeil/en/procedure-file?reference=2025/0360(COD)" TargetMode="External"/><Relationship Id="rIdVerifiedPET791" Type="http://schemas.openxmlformats.org/officeDocument/2006/relationships/hyperlink" Target="https://oeil.europarl.europa.eu/oeil/en/procedure-file?reference=2025/0360(COD)" TargetMode="External"/><Relationship Id="rIdVerifiedPET792" Type="http://schemas.openxmlformats.org/officeDocument/2006/relationships/hyperlink" Target="https://oeil.europarl.europa.eu/oeil/en/procedure-file?reference=2025/0360(COD)" TargetMode="External"/><Relationship Id="rIdVerifiedPET793" Type="http://schemas.openxmlformats.org/officeDocument/2006/relationships/hyperlink" Target="https://oeil.europarl.europa.eu/oeil/en/procedure-file?reference=2025/0360(COD)" TargetMode="External"/><Relationship Id="rIdVerifiedPET794" Type="http://schemas.openxmlformats.org/officeDocument/2006/relationships/hyperlink" Target="https://oeil.europarl.europa.eu/oeil/en/procedure-file?reference=2025/0360(COD)" TargetMode="External"/><Relationship Id="rIdVerifiedPET795" Type="http://schemas.openxmlformats.org/officeDocument/2006/relationships/hyperlink" Target="https://oeil.europarl.europa.eu/oeil/en/procedure-file?reference=2025/0360(COD)" TargetMode="External"/><Relationship Id="rIdVerifiedPET796" Type="http://schemas.openxmlformats.org/officeDocument/2006/relationships/hyperlink" Target="https://oeil.europarl.europa.eu/oeil/en/procedure-file?reference=2025/0360(COD)" TargetMode="External"/><Relationship Id="rIdVerifiedPET797" Type="http://schemas.openxmlformats.org/officeDocument/2006/relationships/hyperlink" Target="https://oeil.europarl.europa.eu/oeil/en/procedure-file?reference=2025/0360(COD)" TargetMode="External"/><Relationship Id="rIdVerifiedPET798" Type="http://schemas.openxmlformats.org/officeDocument/2006/relationships/hyperlink" Target="https://oeil.europarl.europa.eu/oeil/en/procedure-file?reference=2025%2F0360%28COD%29" TargetMode="External"/><Relationship Id="rIdVerifiedPET799" Type="http://schemas.openxmlformats.org/officeDocument/2006/relationships/hyperlink" Target="https://oeil.europarl.europa.eu/oeil/en/procedure-file?reference=2025%2F0360%28COD%29" TargetMode="External"/><Relationship Id="rIdVerifiedPET800" Type="http://schemas.openxmlformats.org/officeDocument/2006/relationships/hyperlink" Target="https://oeil.europarl.europa.eu/oeil/en/procedure-file?reference=2025%2F0360%28COD%29" TargetMode="External"/><Relationship Id="rIdVerifiedPET801" Type="http://schemas.openxmlformats.org/officeDocument/2006/relationships/hyperlink" Target="https://oeil.europarl.europa.eu/oeil/en/procedure-file?reference=2025%2F0360%28COD%29" TargetMode="External"/><Relationship Id="rIdVerifiedPET802" Type="http://schemas.openxmlformats.org/officeDocument/2006/relationships/hyperlink" Target="https://oeil.europarl.europa.eu/oeil/en/procedure-file?reference=2025%2F0360%28COD%29" TargetMode="External"/><Relationship Id="rIdVerifiedPET803" Type="http://schemas.openxmlformats.org/officeDocument/2006/relationships/hyperlink" Target="https://oeil.europarl.europa.eu/oeil/en/procedure-file?reference=2025%2F0360%28COD%29" TargetMode="External"/><Relationship Id="rIdVerifiedPET804" Type="http://schemas.openxmlformats.org/officeDocument/2006/relationships/hyperlink" Target="https://oeil.europarl.europa.eu/oeil/en/procedure-file?reference=2025%2F0360%28COD%29" TargetMode="External"/><Relationship Id="rIdVerifiedPET805" Type="http://schemas.openxmlformats.org/officeDocument/2006/relationships/hyperlink" Target="https://oeil.europarl.europa.eu/oeil/en/procedure-file?reference=2025%2F0360%28COD%29" TargetMode="External"/><Relationship Id="rIdVerifiedPET806" Type="http://schemas.openxmlformats.org/officeDocument/2006/relationships/hyperlink" Target="https://oeil.europarl.europa.eu/oeil/en/procedure-file?reference=2025%2F0360%28COD%29" TargetMode="External"/><Relationship Id="rIdVerifiedPET807" Type="http://schemas.openxmlformats.org/officeDocument/2006/relationships/hyperlink" Target="https://oeil.europarl.europa.eu/oeil/en/procedure-file?reference=2025%2F0360%28COD%29" TargetMode="External"/><Relationship Id="rIdVerifiedPET808" Type="http://schemas.openxmlformats.org/officeDocument/2006/relationships/hyperlink" Target="https://oeil.europarl.europa.eu/oeil/en/procedure-file?reference=2025%2F0360%28COD%29" TargetMode="External"/><Relationship Id="rIdVerifiedPET809" Type="http://schemas.openxmlformats.org/officeDocument/2006/relationships/hyperlink" Target="https://oeil.europarl.europa.eu/oeil/en/procedure-file?reference=2025%2F0360%28COD%29" TargetMode="External"/><Relationship Id="rIdVerifiedPET810" Type="http://schemas.openxmlformats.org/officeDocument/2006/relationships/hyperlink" Target="https://oeil.europarl.europa.eu/oeil/en/procedure-file?reference=2025%2F0360%28COD%29" TargetMode="External"/><Relationship Id="rIdVerifiedPET811" Type="http://schemas.openxmlformats.org/officeDocument/2006/relationships/hyperlink" Target="https://oeil.europarl.europa.eu/oeil/en/procedure-file?reference=2025%2F0360%28COD%29" TargetMode="External"/><Relationship Id="rIdVerifiedPET812" Type="http://schemas.openxmlformats.org/officeDocument/2006/relationships/hyperlink" Target="https://oeil.europarl.europa.eu/oeil/en/procedure-file?reference=2025%2F0360%28COD%29" TargetMode="External"/><Relationship Id="rIdVerifiedPET813" Type="http://schemas.openxmlformats.org/officeDocument/2006/relationships/hyperlink" Target="https://oeil.europarl.europa.eu/oeil/en/procedure-file?reference=2025%2F0360%28COD%29" TargetMode="External"/><Relationship Id="rIdVerifiedPET814" Type="http://schemas.openxmlformats.org/officeDocument/2006/relationships/hyperlink" Target="https://oeil.europarl.europa.eu/oeil/en/procedure-file?reference=2025%2F0360%28COD%29" TargetMode="External"/><Relationship Id="rIdVerifiedPET815" Type="http://schemas.openxmlformats.org/officeDocument/2006/relationships/hyperlink" Target="https://oeil.europarl.europa.eu/oeil/en/procedure-file?reference=2025%2F0360%28COD%29" TargetMode="External"/><Relationship Id="rIdVerifiedPET816" Type="http://schemas.openxmlformats.org/officeDocument/2006/relationships/hyperlink" Target="https://oeil.europarl.europa.eu/oeil/en/procedure-file?reference=2025%2F0360%28COD%29" TargetMode="External"/><Relationship Id="rIdVerifiedPET817" Type="http://schemas.openxmlformats.org/officeDocument/2006/relationships/hyperlink" Target="https://oeil.europarl.europa.eu/oeil/en/procedure-file?reference=2025%2F0360%28COD%29" TargetMode="External"/><Relationship Id="rIdVerifiedPET818" Type="http://schemas.openxmlformats.org/officeDocument/2006/relationships/hyperlink" Target="https://oeil.europarl.europa.eu/oeil/en/procedure-file?reference=2025%2F0360%28COD%29" TargetMode="External"/><Relationship Id="rIdVerifiedPET819" Type="http://schemas.openxmlformats.org/officeDocument/2006/relationships/hyperlink" Target="https://oeil.europarl.europa.eu/oeil/en/procedure-file?reference=2025%2F0360%28COD%29" TargetMode="External"/><Relationship Id="rIdVerifiedPET820" Type="http://schemas.openxmlformats.org/officeDocument/2006/relationships/hyperlink" Target="https://oeil.europarl.europa.eu/oeil/en/procedure-file?reference=2025%2F0360%28COD%29" TargetMode="External"/><Relationship Id="rIdVerifiedPET821" Type="http://schemas.openxmlformats.org/officeDocument/2006/relationships/hyperlink" Target="https://oeil.europarl.europa.eu/oeil/en/procedure-file?reference=2025%2F0360%28COD%29" TargetMode="External"/><Relationship Id="rIdVerifiedPET822" Type="http://schemas.openxmlformats.org/officeDocument/2006/relationships/hyperlink" Target="https://oeil.europarl.europa.eu/oeil/en/procedure-file?reference=2025%2F0360%28COD%29" TargetMode="External"/><Relationship Id="rIdVerifiedPET823" Type="http://schemas.openxmlformats.org/officeDocument/2006/relationships/hyperlink" Target="https://oeil.europarl.europa.eu/oeil/en/procedure-file?reference=2025%2F0360%28COD%29" TargetMode="External"/><Relationship Id="rIdVerifiedPET824" Type="http://schemas.openxmlformats.org/officeDocument/2006/relationships/hyperlink" Target="https://oeil.europarl.europa.eu/oeil/en/procedure-file?reference=2025%2F0360%28COD%29" TargetMode="External"/><Relationship Id="rIdVerifiedPET825" Type="http://schemas.openxmlformats.org/officeDocument/2006/relationships/hyperlink" Target="https://oeil.europarl.europa.eu/oeil/en/procedure-file?reference=2025%2F0360%28COD%29" TargetMode="External"/><Relationship Id="rIdVerifiedPET826" Type="http://schemas.openxmlformats.org/officeDocument/2006/relationships/hyperlink" Target="https://oeil.europarl.europa.eu/oeil/en/procedure-file?reference=2025%2F0360%28COD%29" TargetMode="External"/><Relationship Id="rIdVerifiedPET827" Type="http://schemas.openxmlformats.org/officeDocument/2006/relationships/hyperlink" Target="https://oeil.europarl.europa.eu/oeil/en/procedure-file?reference=2025%2F0360%28COD%29" TargetMode="External"/><Relationship Id="rIdVerifiedPET828" Type="http://schemas.openxmlformats.org/officeDocument/2006/relationships/hyperlink" Target="https://oeil.europarl.europa.eu/oeil/en/procedure-file?reference=2025%2F0360%28COD%29" TargetMode="External"/><Relationship Id="rIdVerifiedPET829" Type="http://schemas.openxmlformats.org/officeDocument/2006/relationships/hyperlink" Target="https://oeil.europarl.europa.eu/oeil/en/procedure-file?reference=2025%2F0360%28COD%29" TargetMode="External"/><Relationship Id="rIdVerifiedPET830" Type="http://schemas.openxmlformats.org/officeDocument/2006/relationships/hyperlink" Target="https://oeil.europarl.europa.eu/oeil/en/procedure-file?reference=2025%2F0360%28COD%29" TargetMode="External"/><Relationship Id="rIdVerifiedPET831" Type="http://schemas.openxmlformats.org/officeDocument/2006/relationships/hyperlink" Target="https://oeil.europarl.europa.eu/oeil/en/procedure-file?reference=2025%2F0360%28COD%29" TargetMode="External"/><Relationship Id="rIdVerifiedPET832" Type="http://schemas.openxmlformats.org/officeDocument/2006/relationships/hyperlink" Target="https://oeil.europarl.europa.eu/oeil/en/procedure-file?reference=2025%2F0360%28COD%29" TargetMode="External"/><Relationship Id="rIdVerifiedPET833" Type="http://schemas.openxmlformats.org/officeDocument/2006/relationships/hyperlink" Target="https://oeil.europarl.europa.eu/oeil/en/procedure-file?reference=2025%2F0360%28COD%29" TargetMode="External"/><Relationship Id="rIdVerifiedPET834" Type="http://schemas.openxmlformats.org/officeDocument/2006/relationships/hyperlink" Target="https://oeil.europarl.europa.eu/oeil/en/procedure-file?reference=2025%2F0360%28COD%29" TargetMode="External"/><Relationship Id="rIdVerifiedPET835" Type="http://schemas.openxmlformats.org/officeDocument/2006/relationships/hyperlink" Target="https://oeil.europarl.europa.eu/oeil/en/procedure-file?reference=2025%2F0360%28COD%29" TargetMode="External"/><Relationship Id="rIdVerifiedPET836" Type="http://schemas.openxmlformats.org/officeDocument/2006/relationships/hyperlink" Target="https://oeil.europarl.europa.eu/oeil/en/procedure-file?reference=2025%2F0360%28COD%29" TargetMode="External"/><Relationship Id="rIdVerifiedPET837" Type="http://schemas.openxmlformats.org/officeDocument/2006/relationships/hyperlink" Target="https://oeil.europarl.europa.eu/oeil/en/procedure-file?reference=2025%2F0360%28COD%29" TargetMode="External"/><Relationship Id="rIdVerifiedPET838" Type="http://schemas.openxmlformats.org/officeDocument/2006/relationships/hyperlink" Target="https://oeil.europarl.europa.eu/oeil/en/procedure-file?reference=2025%2F0360%28COD%29" TargetMode="External"/><Relationship Id="rIdVerifiedPET839" Type="http://schemas.openxmlformats.org/officeDocument/2006/relationships/hyperlink" Target="https://oeil.europarl.europa.eu/oeil/en/procedure-file?reference=2025%2F0360%28COD%29" TargetMode="External"/><Relationship Id="rIdVerifiedPET840" Type="http://schemas.openxmlformats.org/officeDocument/2006/relationships/hyperlink" Target="https://oeil.europarl.europa.eu/oeil/en/procedure-file?reference=2025%2F0360%28COD%29" TargetMode="External"/><Relationship Id="rIdVerifiedPET841" Type="http://schemas.openxmlformats.org/officeDocument/2006/relationships/hyperlink" Target="https://oeil.europarl.europa.eu/oeil/en/procedure-file?reference=2025%2F0360%28COD%29" TargetMode="External"/><Relationship Id="rIdVerifiedPET842" Type="http://schemas.openxmlformats.org/officeDocument/2006/relationships/hyperlink" Target="https://oeil.europarl.europa.eu/oeil/en/procedure-file?reference=2025%2F0360%28COD%29" TargetMode="External"/><Relationship Id="rIdVerifiedPET843" Type="http://schemas.openxmlformats.org/officeDocument/2006/relationships/hyperlink" Target="https://oeil.europarl.europa.eu/oeil/en/procedure-file?reference=2025%2F0360%28COD%29" TargetMode="External"/><Relationship Id="rIdVerifiedPET844" Type="http://schemas.openxmlformats.org/officeDocument/2006/relationships/hyperlink" Target="https://oeil.europarl.europa.eu/oeil/en/procedure-file?reference=2025%2F0360%28COD%29" TargetMode="External"/><Relationship Id="rIdVerifiedPET845" Type="http://schemas.openxmlformats.org/officeDocument/2006/relationships/hyperlink" Target="https://oeil.europarl.europa.eu/oeil/en/procedure-file?reference=2025%2F0360%28COD%29" TargetMode="External"/><Relationship Id="rIdVerifiedPET846" Type="http://schemas.openxmlformats.org/officeDocument/2006/relationships/hyperlink" Target="https://oeil.europarl.europa.eu/oeil/en/procedure-file?reference=2025%2F0360%28COD%29" TargetMode="External"/><Relationship Id="rIdVerifiedPET847" Type="http://schemas.openxmlformats.org/officeDocument/2006/relationships/hyperlink" Target="https://oeil.europarl.europa.eu/oeil/en/procedure-file?reference=2025/0360(COD)" TargetMode="External"/><Relationship Id="rIdVerifiedPET848" Type="http://schemas.openxmlformats.org/officeDocument/2006/relationships/hyperlink" Target="https://oeil.europarl.europa.eu/oeil/en/procedure-file?reference=2025/0360(COD)" TargetMode="External"/><Relationship Id="rIdVerifiedPET849" Type="http://schemas.openxmlformats.org/officeDocument/2006/relationships/hyperlink" Target="https://oeil.europarl.europa.eu/oeil/en/procedure-file?reference=2025/0360(COD)" TargetMode="External"/><Relationship Id="rIdVerifiedPET850" Type="http://schemas.openxmlformats.org/officeDocument/2006/relationships/hyperlink" Target="https://oeil.europarl.europa.eu/oeil/en/procedure-file?reference=2025/0360(COD)" TargetMode="External"/><Relationship Id="rIdVerifiedPET851" Type="http://schemas.openxmlformats.org/officeDocument/2006/relationships/hyperlink" Target="https://oeil.europarl.europa.eu/oeil/en/procedure-file?reference=2025/0360(COD)" TargetMode="External"/><Relationship Id="rIdVerifiedPET852" Type="http://schemas.openxmlformats.org/officeDocument/2006/relationships/hyperlink" Target="https://oeil.europarl.europa.eu/oeil/en/procedure-file?reference=2025/0360(COD)" TargetMode="External"/><Relationship Id="rIdVerifiedPET853" Type="http://schemas.openxmlformats.org/officeDocument/2006/relationships/hyperlink" Target="https://oeil.europarl.europa.eu/oeil/en/procedure-file?reference=2025/0360(COD)" TargetMode="External"/><Relationship Id="rIdVerifiedPET854" Type="http://schemas.openxmlformats.org/officeDocument/2006/relationships/hyperlink" Target="https://oeil.europarl.europa.eu/oeil/en/procedure-file?reference=2025/0360(COD)" TargetMode="External"/><Relationship Id="rIdVerifiedPET855" Type="http://schemas.openxmlformats.org/officeDocument/2006/relationships/hyperlink" Target="https://oeil.europarl.europa.eu/oeil/en/procedure-file?reference=2025/0360(COD)" TargetMode="External"/><Relationship Id="rIdVerifiedPET856" Type="http://schemas.openxmlformats.org/officeDocument/2006/relationships/hyperlink" Target="https://oeil.europarl.europa.eu/oeil/en/procedure-file?reference=2025/0360(COD)" TargetMode="External"/><Relationship Id="rIdVerifiedPET857" Type="http://schemas.openxmlformats.org/officeDocument/2006/relationships/hyperlink" Target="https://oeil.europarl.europa.eu/oeil/en/procedure-file?reference=2025/0360(COD)" TargetMode="External"/><Relationship Id="rIdVerifiedPET858" Type="http://schemas.openxmlformats.org/officeDocument/2006/relationships/hyperlink" Target="https://oeil.europarl.europa.eu/oeil/en/procedure-file?reference=2025/0360(COD)" TargetMode="External"/><Relationship Id="rIdVerifiedPET859" Type="http://schemas.openxmlformats.org/officeDocument/2006/relationships/hyperlink" Target="https://oeil.europarl.europa.eu/oeil/en/procedure-file?reference=2025/0360(COD)" TargetMode="External"/><Relationship Id="rIdVerifiedPET860" Type="http://schemas.openxmlformats.org/officeDocument/2006/relationships/hyperlink" Target="https://oeil.europarl.europa.eu/oeil/en/procedure-file?reference=2025/0360(COD)" TargetMode="External"/><Relationship Id="rIdVerifiedPET861" Type="http://schemas.openxmlformats.org/officeDocument/2006/relationships/hyperlink" Target="https://oeil.europarl.europa.eu/oeil/en/procedure-file?reference=2025/0360(COD)" TargetMode="External"/><Relationship Id="rIdVerifiedPET862" Type="http://schemas.openxmlformats.org/officeDocument/2006/relationships/hyperlink" Target="https://oeil.europarl.europa.eu/oeil/en/procedure-file?reference=2025/0360(COD)" TargetMode="External"/><Relationship Id="rIdVerifiedPET863" Type="http://schemas.openxmlformats.org/officeDocument/2006/relationships/hyperlink" Target="https://oeil.europarl.europa.eu/oeil/en/procedure-file?reference=2025/0360(COD)" TargetMode="External"/><Relationship Id="rIdVerifiedPET864" Type="http://schemas.openxmlformats.org/officeDocument/2006/relationships/hyperlink" Target="https://oeil.europarl.europa.eu/oeil/en/procedure-file?reference=2025/0360(COD)" TargetMode="External"/><Relationship Id="rIdVerifiedPET865" Type="http://schemas.openxmlformats.org/officeDocument/2006/relationships/hyperlink" Target="https://oeil.europarl.europa.eu/oeil/en/procedure-file?reference=2025/0360(COD)" TargetMode="External"/><Relationship Id="rIdVerifiedPET866" Type="http://schemas.openxmlformats.org/officeDocument/2006/relationships/hyperlink" Target="https://oeil.europarl.europa.eu/oeil/en/procedure-file?reference=2025/0360(COD)" TargetMode="External"/><Relationship Id="rIdVerifiedPET867" Type="http://schemas.openxmlformats.org/officeDocument/2006/relationships/hyperlink" Target="https://oeil.europarl.europa.eu/oeil/en/procedure-file?reference=2025/0360(COD)" TargetMode="External"/><Relationship Id="rIdVerifiedPET868" Type="http://schemas.openxmlformats.org/officeDocument/2006/relationships/hyperlink" Target="https://oeil.europarl.europa.eu/oeil/en/procedure-file?reference=2025/0360(COD)" TargetMode="External"/><Relationship Id="rIdVerifiedPET869" Type="http://schemas.openxmlformats.org/officeDocument/2006/relationships/hyperlink" Target="https://oeil.europarl.europa.eu/oeil/en/procedure-file?reference=2025/0360(COD)" TargetMode="External"/><Relationship Id="rIdVerifiedPET870" Type="http://schemas.openxmlformats.org/officeDocument/2006/relationships/hyperlink" Target="https://oeil.europarl.europa.eu/oeil/en/procedure-file?reference=2025/0360(COD)" TargetMode="External"/><Relationship Id="rIdVerifiedPET871" Type="http://schemas.openxmlformats.org/officeDocument/2006/relationships/hyperlink" Target="https://oeil.europarl.europa.eu/oeil/en/procedure-file?reference=2025/0360(COD)" TargetMode="External"/><Relationship Id="rIdVerifiedPET872" Type="http://schemas.openxmlformats.org/officeDocument/2006/relationships/hyperlink" Target="https://oeil.europarl.europa.eu/oeil/en/procedure-file?reference=2025/0360(COD)" TargetMode="External"/><Relationship Id="rIdVerifiedPET873" Type="http://schemas.openxmlformats.org/officeDocument/2006/relationships/hyperlink" Target="https://oeil.europarl.europa.eu/oeil/en/procedure-file?reference=2025/0360(COD)" TargetMode="External"/><Relationship Id="rIdVerifiedPET874" Type="http://schemas.openxmlformats.org/officeDocument/2006/relationships/hyperlink" Target="https://oeil.europarl.europa.eu/oeil/en/procedure-file?reference=2025/0360(COD)" TargetMode="External"/><Relationship Id="rIdVerifiedPET875" Type="http://schemas.openxmlformats.org/officeDocument/2006/relationships/hyperlink" Target="https://oeil.europarl.europa.eu/oeil/en/procedure-file?reference=2025/0360(COD)" TargetMode="External"/><Relationship Id="rIdVerifiedPET876" Type="http://schemas.openxmlformats.org/officeDocument/2006/relationships/hyperlink" Target="https://oeil.europarl.europa.eu/oeil/en/procedure-file?reference=2025/0360(COD)" TargetMode="External"/><Relationship Id="rIdVerifiedPET877" Type="http://schemas.openxmlformats.org/officeDocument/2006/relationships/hyperlink" Target="https://oeil.europarl.europa.eu/oeil/en/procedure-file?reference=2025/0360(COD)" TargetMode="External"/><Relationship Id="rIdVerifiedPET878" Type="http://schemas.openxmlformats.org/officeDocument/2006/relationships/hyperlink" Target="https://oeil.europarl.europa.eu/oeil/en/procedure-file?reference=2025/0360(COD)" TargetMode="External"/><Relationship Id="rIdVerifiedPET879" Type="http://schemas.openxmlformats.org/officeDocument/2006/relationships/hyperlink" Target="https://oeil.europarl.europa.eu/oeil/en/procedure-file?reference=2025/0360(COD)" TargetMode="External"/><Relationship Id="rIdVerifiedPET880" Type="http://schemas.openxmlformats.org/officeDocument/2006/relationships/hyperlink" Target="https://oeil.europarl.europa.eu/oeil/en/procedure-file?reference=2025/0360(COD)" TargetMode="External"/><Relationship Id="rIdVerifiedPET881" Type="http://schemas.openxmlformats.org/officeDocument/2006/relationships/hyperlink" Target="https://oeil.europarl.europa.eu/oeil/en/procedure-file?reference=2025/0360(COD)" TargetMode="External"/><Relationship Id="rIdVerifiedPET882" Type="http://schemas.openxmlformats.org/officeDocument/2006/relationships/hyperlink" Target="https://oeil.europarl.europa.eu/oeil/en/procedure-file?reference=2025/0360(COD)" TargetMode="External"/><Relationship Id="rIdVerifiedPET883" Type="http://schemas.openxmlformats.org/officeDocument/2006/relationships/hyperlink" Target="https://oeil.europarl.europa.eu/oeil/en/procedure-file?reference=2025/0360(COD)" TargetMode="External"/><Relationship Id="rIdVerifiedPET884" Type="http://schemas.openxmlformats.org/officeDocument/2006/relationships/hyperlink" Target="https://oeil.europarl.europa.eu/oeil/en/procedure-file?reference=2025/0360(COD)" TargetMode="External"/><Relationship Id="rIdVerifiedPET885" Type="http://schemas.openxmlformats.org/officeDocument/2006/relationships/hyperlink" Target="https://oeil.europarl.europa.eu/oeil/en/procedure-file?reference=2025/0360(COD)" TargetMode="External"/><Relationship Id="rIdVerifiedPET886" Type="http://schemas.openxmlformats.org/officeDocument/2006/relationships/hyperlink" Target="https://oeil.europarl.europa.eu/oeil/en/procedure-file?reference=2025/0360(COD)" TargetMode="External"/><Relationship Id="rIdVerifiedPET887" Type="http://schemas.openxmlformats.org/officeDocument/2006/relationships/hyperlink" Target="https://oeil.europarl.europa.eu/oeil/en/procedure-file?reference=2025/0360(COD)" TargetMode="External"/><Relationship Id="rIdVerifiedPET888" Type="http://schemas.openxmlformats.org/officeDocument/2006/relationships/hyperlink" Target="https://oeil.europarl.europa.eu/oeil/en/procedure-file?reference=2025/0360(COD)" TargetMode="External"/><Relationship Id="rIdVerifiedPET889" Type="http://schemas.openxmlformats.org/officeDocument/2006/relationships/hyperlink" Target="https://oeil.europarl.europa.eu/oeil/en/procedure-file?reference=2025/0360(COD)" TargetMode="External"/><Relationship Id="rIdVerifiedPET890" Type="http://schemas.openxmlformats.org/officeDocument/2006/relationships/hyperlink" Target="https://oeil.europarl.europa.eu/oeil/en/procedure-file?reference=2025/0360(COD)" TargetMode="External"/><Relationship Id="rIdVerifiedPET891" Type="http://schemas.openxmlformats.org/officeDocument/2006/relationships/hyperlink" Target="https://oeil.europarl.europa.eu/oeil/en/procedure-file?reference=2025/0360(COD)" TargetMode="External"/><Relationship Id="rIdVerifiedPET892" Type="http://schemas.openxmlformats.org/officeDocument/2006/relationships/hyperlink" Target="https://oeil.europarl.europa.eu/oeil/en/procedure-file?reference=2025/0360(COD)" TargetMode="External"/><Relationship Id="rIdVerifiedPET893" Type="http://schemas.openxmlformats.org/officeDocument/2006/relationships/hyperlink" Target="https://oeil.europarl.europa.eu/oeil/en/procedure-file?reference=2025/0360(COD)" TargetMode="External"/><Relationship Id="rIdVerifiedPET894" Type="http://schemas.openxmlformats.org/officeDocument/2006/relationships/hyperlink" Target="https://oeil.europarl.europa.eu/oeil/en/procedure-file?reference=2025/0360(COD)" TargetMode="External"/><Relationship Id="rIdVerifiedPET895" Type="http://schemas.openxmlformats.org/officeDocument/2006/relationships/hyperlink" Target="https://oeil.europarl.europa.eu/oeil/en/procedure-file?reference=2025/0360(COD)" TargetMode="External"/><Relationship Id="rIdVerifiedPET896" Type="http://schemas.openxmlformats.org/officeDocument/2006/relationships/hyperlink" Target="https://oeil.europarl.europa.eu/oeil/en/procedure-file?reference=2025/0360(COD)" TargetMode="External"/><Relationship Id="rIdVerifiedPET897" Type="http://schemas.openxmlformats.org/officeDocument/2006/relationships/hyperlink" Target="https://oeil.europarl.europa.eu/oeil/en/procedure-file?reference=2025/0360(COD)" TargetMode="External"/><Relationship Id="rIdVerifiedPET898" Type="http://schemas.openxmlformats.org/officeDocument/2006/relationships/hyperlink" Target="https://oeil.europarl.europa.eu/oeil/en/procedure-file?reference=2025/0360(COD)" TargetMode="External"/><Relationship Id="rIdVerifiedPET899" Type="http://schemas.openxmlformats.org/officeDocument/2006/relationships/hyperlink" Target="https://oeil.europarl.europa.eu/oeil/en/procedure-file?reference=2025/0360(COD)" TargetMode="External"/><Relationship Id="rIdVerifiedPET900" Type="http://schemas.openxmlformats.org/officeDocument/2006/relationships/hyperlink" Target="https://oeil.europarl.europa.eu/oeil/en/procedure-file?reference=2025%2F0360%28COD%29" TargetMode="External"/><Relationship Id="rIdVerifiedPET901" Type="http://schemas.openxmlformats.org/officeDocument/2006/relationships/hyperlink" Target="https://oeil.europarl.europa.eu/oeil/en/procedure-file?reference=2025/0360(COD)" TargetMode="External"/><Relationship Id="rIdVerifiedPET902" Type="http://schemas.openxmlformats.org/officeDocument/2006/relationships/hyperlink" Target="https://oeil.europarl.europa.eu/oeil/en/procedure-file?reference=2025%2F0360%28COD%29" TargetMode="External"/><Relationship Id="rIdVerifiedPET903" Type="http://schemas.openxmlformats.org/officeDocument/2006/relationships/hyperlink" Target="https://oeil.europarl.europa.eu/oeil/en/procedure-file?reference=2025/0360(COD)" TargetMode="External"/><Relationship Id="rIdVerifiedPET904" Type="http://schemas.openxmlformats.org/officeDocument/2006/relationships/hyperlink" Target="https://oeil.europarl.europa.eu/oeil/en/procedure-file?reference=2025%2F0360%28COD%29" TargetMode="External"/><Relationship Id="rIdVerifiedPET905" Type="http://schemas.openxmlformats.org/officeDocument/2006/relationships/hyperlink" Target="https://oeil.europarl.europa.eu/oeil/en/procedure-file?reference=2025%2F0360%28COD%29" TargetMode="External"/><Relationship Id="rIdVerifiedPET906" Type="http://schemas.openxmlformats.org/officeDocument/2006/relationships/hyperlink" Target="https://oeil.europarl.europa.eu/oeil/en/procedure-file?reference=2025%2F0360%28COD%29" TargetMode="External"/><Relationship Id="rIdVerifiedPET907" Type="http://schemas.openxmlformats.org/officeDocument/2006/relationships/hyperlink" Target="https://oeil.europarl.europa.eu/oeil/en/procedure-file?reference=2025/0360(COD)" TargetMode="External"/><Relationship Id="rIdVerifiedPET908" Type="http://schemas.openxmlformats.org/officeDocument/2006/relationships/hyperlink" Target="https://oeil.europarl.europa.eu/oeil/en/procedure-file?reference=2025%2F0360%28COD%29" TargetMode="External"/><Relationship Id="rIdVerifiedPET909" Type="http://schemas.openxmlformats.org/officeDocument/2006/relationships/hyperlink" Target="https://oeil.europarl.europa.eu/oeil/en/procedure-file?reference=2025/0360(COD)" TargetMode="External"/><Relationship Id="rIdVerifiedPET910" Type="http://schemas.openxmlformats.org/officeDocument/2006/relationships/hyperlink" Target="https://oeil.europarl.europa.eu/oeil/en/procedure-file?reference=2025%2F0360%28COD%29" TargetMode="External"/><Relationship Id="rIdVerifiedPET911" Type="http://schemas.openxmlformats.org/officeDocument/2006/relationships/hyperlink" Target="https://oeil.europarl.europa.eu/oeil/en/procedure-file?reference=2025%2F0360%28COD%29" TargetMode="External"/><Relationship Id="rIdVerifiedPET912" Type="http://schemas.openxmlformats.org/officeDocument/2006/relationships/hyperlink" Target="https://oeil.europarl.europa.eu/oeil/en/procedure-file?reference=2025/0360(COD)" TargetMode="External"/><Relationship Id="rIdVerifiedPET913" Type="http://schemas.openxmlformats.org/officeDocument/2006/relationships/hyperlink" Target="https://oeil.europarl.europa.eu/oeil/en/procedure-file?reference=2025%2F0360%28COD%29" TargetMode="External"/><Relationship Id="rIdVerifiedPET914" Type="http://schemas.openxmlformats.org/officeDocument/2006/relationships/hyperlink" Target="https://oeil.europarl.europa.eu/oeil/en/procedure-file?reference=2025/0360(COD)" TargetMode="External"/><Relationship Id="rIdVerifiedPET915" Type="http://schemas.openxmlformats.org/officeDocument/2006/relationships/hyperlink" Target="https://oeil.europarl.europa.eu/oeil/en/procedure-file?reference=2025%2F0360%28COD%29" TargetMode="External"/><Relationship Id="rIdVerifiedPET916" Type="http://schemas.openxmlformats.org/officeDocument/2006/relationships/hyperlink" Target="https://oeil.europarl.europa.eu/oeil/en/procedure-file?reference=2025/0360(COD)" TargetMode="External"/><Relationship Id="rIdVerifiedPET917" Type="http://schemas.openxmlformats.org/officeDocument/2006/relationships/hyperlink" Target="https://oeil.europarl.europa.eu/oeil/en/procedure-file?reference=2025%2F0360%28COD%29" TargetMode="External"/><Relationship Id="rIdVerifiedPET918" Type="http://schemas.openxmlformats.org/officeDocument/2006/relationships/hyperlink" Target="https://oeil.europarl.europa.eu/oeil/en/procedure-file?reference=2025/0360(COD)" TargetMode="External"/><Relationship Id="rIdVerifiedPET919" Type="http://schemas.openxmlformats.org/officeDocument/2006/relationships/hyperlink" Target="https://oeil.europarl.europa.eu/oeil/en/procedure-file?reference=2025%2F0360%28COD%29" TargetMode="External"/><Relationship Id="rIdVerifiedPET920" Type="http://schemas.openxmlformats.org/officeDocument/2006/relationships/hyperlink" Target="https://oeil.europarl.europa.eu/oeil/en/procedure-file?reference=2025/0360(COD)" TargetMode="External"/><Relationship Id="rIdVerifiedPET921" Type="http://schemas.openxmlformats.org/officeDocument/2006/relationships/hyperlink" Target="https://oeil.europarl.europa.eu/oeil/en/procedure-file?reference=2025%2F0360%28COD%29" TargetMode="External"/><Relationship Id="rIdVerifiedPET922" Type="http://schemas.openxmlformats.org/officeDocument/2006/relationships/hyperlink" Target="https://oeil.europarl.europa.eu/oeil/en/procedure-file?reference=2025/0360(COD)" TargetMode="External"/><Relationship Id="rIdVerifiedPET923" Type="http://schemas.openxmlformats.org/officeDocument/2006/relationships/hyperlink" Target="https://oeil.europarl.europa.eu/oeil/en/procedure-file?reference=2025%2F0360%28COD%29" TargetMode="External"/><Relationship Id="rIdVerifiedPET924" Type="http://schemas.openxmlformats.org/officeDocument/2006/relationships/hyperlink" Target="https://oeil.europarl.europa.eu/oeil/en/procedure-file?reference=2025/0360(COD)" TargetMode="External"/><Relationship Id="rIdVerifiedPET925" Type="http://schemas.openxmlformats.org/officeDocument/2006/relationships/hyperlink" Target="https://oeil.europarl.europa.eu/oeil/en/procedure-file?reference=2025%2F0360%28COD%29" TargetMode="External"/><Relationship Id="rIdVerifiedPET926" Type="http://schemas.openxmlformats.org/officeDocument/2006/relationships/hyperlink" Target="https://oeil.europarl.europa.eu/oeil/en/procedure-file?reference=2025/0360(COD)" TargetMode="External"/><Relationship Id="rIdVerifiedPET927" Type="http://schemas.openxmlformats.org/officeDocument/2006/relationships/hyperlink" Target="https://oeil.europarl.europa.eu/oeil/en/procedure-file?reference=2025%2F0360%28COD%29" TargetMode="External"/></Relationships>
</file>

<file path=xl/worksheets/_rels/sheet4.xml.rels><?xml version='1.0' encoding='utf-8'?>
<Relationships xmlns="http://schemas.openxmlformats.org/package/2006/relationships"><Relationship Type="http://schemas.openxmlformats.org/officeDocument/2006/relationships/table" Target="/xl/tables/table4.xml" Id="R37b5d833a72c44cc"/><Relationship Id="rIdVerifiedPET1" Type="http://schemas.openxmlformats.org/officeDocument/2006/relationships/hyperlink" Target="https://eur-lex.europa.eu/legal-content/EN/TXT/?uri=CELEX:52021IP0098" TargetMode="External"/><Relationship Id="rIdVerifiedPET2" Type="http://schemas.openxmlformats.org/officeDocument/2006/relationships/hyperlink" Target="https://www.edpb.europa.eu/system/files/documents/files/file1/edpb_guidelines_201904_dataprotection_by_design_and_by_default_v2.0_en.pdf" TargetMode="External"/><Relationship Id="rIdVerifiedPET3" Type="http://schemas.openxmlformats.org/officeDocument/2006/relationships/hyperlink" Target="https://www.edpb.europa.eu/documents/recommendation/recommendations-012020-on-measures-that-supplement-transfer-tools-to_en" TargetMode="External"/><Relationship Id="rIdVerifiedPET4" Type="http://schemas.openxmlformats.org/officeDocument/2006/relationships/hyperlink" Target="https://www.edpb.europa.eu/documents/recommendation/recommendations-012020-on-measures-that-supplement-transfer-tools-to_en" TargetMode="External"/><Relationship Id="rIdVerifiedPET5" Type="http://schemas.openxmlformats.org/officeDocument/2006/relationships/hyperlink" Target="https://www.edpb.europa.eu/documents/recommendation/recommendations-012020-on-measures-that-supplement-transfer-tools-to_en" TargetMode="External"/><Relationship Id="rIdVerifiedPET6" Type="http://schemas.openxmlformats.org/officeDocument/2006/relationships/hyperlink" Target="https://www.edpb.europa.eu/documents/recommendation/recommendations-012020-on-measures-that-supplement-transfer-tools-to_en" TargetMode="External"/><Relationship Id="rIdVerifiedPET7" Type="http://schemas.openxmlformats.org/officeDocument/2006/relationships/hyperlink" Target="https://www.edpb.europa.eu/documents/recommendation/recommendations-012020-on-measures-that-supplement-transfer-tools-to_en" TargetMode="External"/><Relationship Id="rIdVerifiedPET8" Type="http://schemas.openxmlformats.org/officeDocument/2006/relationships/hyperlink" Target="https://ec.europa.eu/justice/article-29/documentation/opinion-recommendation/files/2014/wp216_en.pdf" TargetMode="External"/><Relationship Id="rIdVerifiedPET9" Type="http://schemas.openxmlformats.org/officeDocument/2006/relationships/hyperlink" Target="https://ec.europa.eu/justice/article-29/documentation/opinion-recommendation/files/2014/wp216_en.pdf" TargetMode="External"/><Relationship Id="rIdVerifiedPET10" Type="http://schemas.openxmlformats.org/officeDocument/2006/relationships/hyperlink" Target="https://www.edpb.europa.eu/public-consultations/guidelines-012025-on-pseudonymisation_en" TargetMode="External"/><Relationship Id="rIdVerifiedPET11" Type="http://schemas.openxmlformats.org/officeDocument/2006/relationships/hyperlink" Target="https://www.edpb.europa.eu/news/edpb-adopts-pseudonymisation-guidelines-and-paves-the-way-to-improve-cooperation-with_en" TargetMode="External"/><Relationship Id="rIdVerifiedPET12" Type="http://schemas.openxmlformats.org/officeDocument/2006/relationships/hyperlink" Target="https://www.edpb.europa.eu/public-consultations/guidelines-022026-on-anonymisation_en" TargetMode="External"/><Relationship Id="rIdVerifiedPET13" Type="http://schemas.openxmlformats.org/officeDocument/2006/relationships/hyperlink" Target="https://www.edpb.europa.eu/public-consultations/guidelines-022026-on-anonymisation_en" TargetMode="External"/><Relationship Id="rIdVerifiedPET14" Type="http://schemas.openxmlformats.org/officeDocument/2006/relationships/hyperlink" Target="https://www.edpb.europa.eu/system/files/2024-12/edpb_opinion_202428_ai-models_en.pdf" TargetMode="External"/><Relationship Id="rIdVerifiedPET15" Type="http://schemas.openxmlformats.org/officeDocument/2006/relationships/hyperlink" Target="https://www.edpb.europa.eu/system/files/2024-12/edpb_opinion_202428_ai-models_en.pdf" TargetMode="External"/><Relationship Id="rIdVerifiedPET16" Type="http://schemas.openxmlformats.org/officeDocument/2006/relationships/hyperlink" Target="https://www.edpb.europa.eu/system/files/2026-07/edpb_guidelines_2020603_webscraping_v1_en_0.pdf" TargetMode="External"/><Relationship Id="rIdVerifiedPET17" Type="http://schemas.openxmlformats.org/officeDocument/2006/relationships/hyperlink" Target="https://www.edpb.europa.eu/public-consultations/guidelines-032026-on-web-scraping-in-the-context-of-generative-ai_en" TargetMode="External"/><Relationship Id="rIdVerifiedPET18" Type="http://schemas.openxmlformats.org/officeDocument/2006/relationships/hyperlink" Target="https://www.datenschutzstelle.li/application/files/9117/7684/7571/edpb_guidelines_202601_scientificresearch_en.pdf" TargetMode="External"/><Relationship Id="rIdVerifiedPET19" Type="http://schemas.openxmlformats.org/officeDocument/2006/relationships/hyperlink" Target="https://www.edpb.europa.eu/system/files/2026-05/edpb_guidelines_202601_scientificresearch_en.pdf" TargetMode="External"/><Relationship Id="rIdVerifiedPET20" Type="http://schemas.openxmlformats.org/officeDocument/2006/relationships/hyperlink" Target="https://www.edpb.europa.eu/system/files/2026-07/edpb_guidelines_202502_blockchain_v2_en.pdf" TargetMode="External"/><Relationship Id="rIdVerifiedPET21" Type="http://schemas.openxmlformats.org/officeDocument/2006/relationships/hyperlink" Target="https://www.edpb.europa.eu/system/files/2026-07/edpb_guidelines_202502_blockchain_v2_en.pdf" TargetMode="External"/><Relationship Id="rIdVerifiedPET22" Type="http://schemas.openxmlformats.org/officeDocument/2006/relationships/hyperlink" Target="https://www.edpb.europa.eu/documents/guideline/guidelines-012020-on-processing-personal-data-in-the-context-of-connected_en" TargetMode="External"/><Relationship Id="rIdVerifiedPET23" Type="http://schemas.openxmlformats.org/officeDocument/2006/relationships/hyperlink" Target="https://www.edpb.europa.eu/system/files/documents/2026-02/edpb_edps_jointopinion_202602_digitalomnibus_en.pdf" TargetMode="External"/><Relationship Id="rIdVerifiedPET24" Type="http://schemas.openxmlformats.org/officeDocument/2006/relationships/hyperlink" Target="https://www.edpb.europa.eu/system/files/documents/2026-02/edpb_edps_jointopinion_202602_digitalomnibus_en.pdf" TargetMode="External"/><Relationship Id="rIdVerifiedPET25" Type="http://schemas.openxmlformats.org/officeDocument/2006/relationships/hyperlink" Target="https://eur-lex.europa.eu/legal-content/EN/TXT/PDF/?uri=CELEX%3A62023CJ0413" TargetMode="External"/><Relationship Id="rIdVerifiedPET26" Type="http://schemas.openxmlformats.org/officeDocument/2006/relationships/hyperlink" Target="https://www.aepd.es/guides/10-anonymisation-misunderstandings.pdf" TargetMode="External"/><Relationship Id="rIdVerifiedPET27" Type="http://schemas.openxmlformats.org/officeDocument/2006/relationships/hyperlink" Target="https://www.aepd.es/guides/10-anonymisation-misunderstandings.pdf" TargetMode="External"/><Relationship Id="rIdVerifiedPET28" Type="http://schemas.openxmlformats.org/officeDocument/2006/relationships/hyperlink" Target="https://www.aepd.es/en/guides/tech-dispatch-federated-learning.pdf" TargetMode="External"/><Relationship Id="rIdVerifiedPET29" Type="http://schemas.openxmlformats.org/officeDocument/2006/relationships/hyperlink" Target="https://www.aepd.es/en/guides/tech-dispatch-federated-learning.pdf" TargetMode="External"/><Relationship Id="rIdVerifiedPET30" Type="http://schemas.openxmlformats.org/officeDocument/2006/relationships/hyperlink" Target="https://www.aepd.es/documento/art29-statement.pdf" TargetMode="External"/><Relationship Id="rIdVerifiedPET31" Type="http://schemas.openxmlformats.org/officeDocument/2006/relationships/hyperlink" Target="https://www.edpb.europa.eu/system/files/documents/2024-05/edpb_opinion_202411_facialrecognitionairports_en.pdf" TargetMode="External"/><Relationship Id="rIdVerifiedPET32" Type="http://schemas.openxmlformats.org/officeDocument/2006/relationships/hyperlink" Target="https://www.edpb.europa.eu/documents/guideline/guidelines-042020-on-the-use-of-location-data-and-contact-tracing-tools-in-the_en" TargetMode="External"/><Relationship Id="rIdVerifiedPET33" Type="http://schemas.openxmlformats.org/officeDocument/2006/relationships/hyperlink" Target="https://www.edpb.europa.eu/documents/guideline/guidelines-042020-on-the-use-of-location-data-and-contact-tracing-tools-in-the_en" TargetMode="External"/><Relationship Id="rIdVerifiedPET34" Type="http://schemas.openxmlformats.org/officeDocument/2006/relationships/hyperlink" Target="https://www.parlament.gv.at/dokument/XXIII/EU/12745/imfname_10000713.pdf" TargetMode="External"/><Relationship Id="rIdVerifiedPET35" Type="http://schemas.openxmlformats.org/officeDocument/2006/relationships/hyperlink" Target="https://eur-lex.europa.eu/legal-content/EN/TXT/?uri=CELEX%3A52020DC0066" TargetMode="External"/><Relationship Id="rIdVerifiedPET36" Type="http://schemas.openxmlformats.org/officeDocument/2006/relationships/hyperlink" Target="https://www.enisa.europa.eu/publications/privacy-and-data-protection-by-design" TargetMode="External"/><Relationship Id="rIdVerifiedPET37" Type="http://schemas.openxmlformats.org/officeDocument/2006/relationships/hyperlink" Target="https://www.enisa.europa.eu/sites/default/files/publications/Privacy%20and%20Data%20Protection%20by%20Design.pdf" TargetMode="External"/><Relationship Id="rIdVerifiedPET38" Type="http://schemas.openxmlformats.org/officeDocument/2006/relationships/hyperlink" Target="https://www.enisa.europa.eu/publications/big-data-protection" TargetMode="External"/><Relationship Id="rIdVerifiedPET39" Type="http://schemas.openxmlformats.org/officeDocument/2006/relationships/hyperlink" Target="https://www.enisa.europa.eu/sites/default/files/publications/State-of-the-art%20analysis%20of%20data%20protection%20in%20big%20data%20architectures.pdf" TargetMode="External"/><Relationship Id="rIdVerifiedPET40" Type="http://schemas.openxmlformats.org/officeDocument/2006/relationships/hyperlink" Target="https://www.enisa.europa.eu/publications/pets" TargetMode="External"/><Relationship Id="rIdVerifiedPET41" Type="http://schemas.openxmlformats.org/officeDocument/2006/relationships/hyperlink" Target="https://www.enisa.europa.eu/sites/default/files/publications/Readiness%20Analysis%20for%20the%20Adoption%20and%20Evolution%20of%20Privacy%20Enhancing%20Technologies.pdf" TargetMode="External"/><Relationship Id="rIdVerifiedPET42" Type="http://schemas.openxmlformats.org/officeDocument/2006/relationships/hyperlink" Target="https://www.enisa.europa.eu/publications/pets-maturity-tool" TargetMode="External"/><Relationship Id="rIdVerifiedPET43" Type="http://schemas.openxmlformats.org/officeDocument/2006/relationships/hyperlink" Target="https://www.enisa.europa.eu/sites/default/files/publications/WP2017%20O-2-2-5%20PETs%20maturity%20tool.pdf" TargetMode="External"/><Relationship Id="rIdVerifiedPET44" Type="http://schemas.openxmlformats.org/officeDocument/2006/relationships/hyperlink" Target="https://www.enisa.europa.eu/publications/recommendations-on-shaping-technology-according-to-gdpr-provisions" TargetMode="External"/><Relationship Id="rIdVerifiedPET45" Type="http://schemas.openxmlformats.org/officeDocument/2006/relationships/hyperlink" Target="https://www.enisa.europa.eu/sites/default/files/publications/WP2018%20O.2.2.5%20-%20Recomendations%20on%20shaping%20technology%20according%20to%20GDPR%20provisions%20-%20Part%201.pdf" TargetMode="External"/><Relationship Id="rIdVerifiedPET46" Type="http://schemas.openxmlformats.org/officeDocument/2006/relationships/hyperlink" Target="https://www.enisa.europa.eu/publications/pseudonymisation-techniques-and-best-practices" TargetMode="External"/><Relationship Id="rIdVerifiedPET47" Type="http://schemas.openxmlformats.org/officeDocument/2006/relationships/hyperlink" Target="https://www.enisa.europa.eu/sites/default/files/publications/Guidelines%20on%20shaping%20technology%20according%20to%20GDPR%20provisions.pdf" TargetMode="External"/><Relationship Id="rIdVerifiedPET48" Type="http://schemas.openxmlformats.org/officeDocument/2006/relationships/hyperlink" Target="https://www.enisa.europa.eu/publications/data-pseudonymisation-advanced-techniques-and-use-cases" TargetMode="External"/><Relationship Id="rIdVerifiedPET49" Type="http://schemas.openxmlformats.org/officeDocument/2006/relationships/hyperlink" Target="https://www.enisa.europa.eu/sites/default/files/publications/ENISA%20Report%20-%20Data%20Pseudonymisation%20-%20Advanced%20Techniques%20and%20Use%20Cases.pdf" TargetMode="External"/><Relationship Id="rIdVerifiedPET50" Type="http://schemas.openxmlformats.org/officeDocument/2006/relationships/hyperlink" Target="https://www.enisa.europa.eu/publications/data-protection-engineering" TargetMode="External"/><Relationship Id="rIdVerifiedPET51" Type="http://schemas.openxmlformats.org/officeDocument/2006/relationships/hyperlink" Target="https://www.enisa.europa.eu/sites/default/files/publications/ENISA%20Report%20-%20Data%20Protection%20Engineering.pdf" TargetMode="External"/><Relationship Id="rIdVerifiedPET52" Type="http://schemas.openxmlformats.org/officeDocument/2006/relationships/hyperlink" Target="https://www.enisa.europa.eu/publications/data-protection-engineering" TargetMode="External"/><Relationship Id="rIdVerifiedPET53" Type="http://schemas.openxmlformats.org/officeDocument/2006/relationships/hyperlink" Target="https://www.enisa.europa.eu/sites/default/files/publications/ENISA%20Report%20-%20Data%20Protection%20Engineering.pdf" TargetMode="External"/><Relationship Id="rIdVerifiedPET54" Type="http://schemas.openxmlformats.org/officeDocument/2006/relationships/hyperlink" Target="https://www.enisa.europa.eu/publications/deploying-pseudonymisation-techniques" TargetMode="External"/><Relationship Id="rIdVerifiedPET55" Type="http://schemas.openxmlformats.org/officeDocument/2006/relationships/hyperlink" Target="https://www.enisa.europa.eu/sites/default/files/publications/WP2021%20-%20O.2.3%20Pseudonymisation%20Healthcare%20.pdf" TargetMode="External"/><Relationship Id="rIdVerifiedPET56" Type="http://schemas.openxmlformats.org/officeDocument/2006/relationships/hyperlink" Target="https://www.enisa.europa.eu/publications/engineering-personal-data-sharing" TargetMode="External"/><Relationship Id="rIdVerifiedPET57" Type="http://schemas.openxmlformats.org/officeDocument/2006/relationships/hyperlink" Target="https://www.enisa.europa.eu/sites/default/files/publications/Data%20Sharing%20Report.pdf" TargetMode="External"/><Relationship Id="rIdVerifiedPET58" Type="http://schemas.openxmlformats.org/officeDocument/2006/relationships/hyperlink" Target="https://www.enisa.europa.eu/publications/engineering-personal-data-protection-in-eu-data-spaces" TargetMode="External"/><Relationship Id="rIdVerifiedPET59" Type="http://schemas.openxmlformats.org/officeDocument/2006/relationships/hyperlink" Target="https://www.enisa.europa.eu/sites/default/files/publications/Data%20Spaces%20Report.pdf" TargetMode="External"/><Relationship Id="rIdVerifiedPET60" Type="http://schemas.openxmlformats.org/officeDocument/2006/relationships/hyperlink" Target="https://www.europol.europa.eu/cms/sites/default/files/documents/EU_Innovation_Hub_First%20Report%20on%20Encryption.pdf" TargetMode="External"/><Relationship Id="rIdVerifiedPET61" Type="http://schemas.openxmlformats.org/officeDocument/2006/relationships/hyperlink" Target="https://www.eulisa.europa.eu/our-publications/first-report-encryption-eu-innovation-hub-internal-security" TargetMode="External"/><Relationship Id="rIdVerifiedPET62" Type="http://schemas.openxmlformats.org/officeDocument/2006/relationships/hyperlink" Target="https://www.europol.europa.eu/cms/sites/default/files/documents/EU_Innovation_Hub_First%20Report%20on%20Encryption.pdf" TargetMode="External"/><Relationship Id="rIdVerifiedPET63" Type="http://schemas.openxmlformats.org/officeDocument/2006/relationships/hyperlink" Target="https://www.finanssivalvonta.fi/globalassets/en/publications/supervision-releases/2024/final-amending--guidelines-on-mltf-risk-factors.pdf" TargetMode="External"/><Relationship Id="rIdVerifiedPET64" Type="http://schemas.openxmlformats.org/officeDocument/2006/relationships/hyperlink" Target="https://www.finanssivalvonta.fi/en/publications-and-press-releases/supervision-releases/2024/amendment-to-european-banking-authoritys-mltf-risk-factors-guideline-applicable-as-of-30-december-2024/" TargetMode="External"/><Relationship Id="rIdVerifiedPET65" Type="http://schemas.openxmlformats.org/officeDocument/2006/relationships/hyperlink" Target="https://www.finanssivalvonta.fi/globalassets/en/publications/supervision-releases/2024/final-amending--guidelines-on-mltf-risk-factors.pdf" TargetMode="External"/><Relationship Id="rIdVerifiedPET66" Type="http://schemas.openxmlformats.org/officeDocument/2006/relationships/hyperlink" Target="https://www.ecb.europa.eu/press/feedbackar/html/ecb.20250428_feedback_on_the_input_provided_by_the_european_parliament~435b92b26c.en.html" TargetMode="External"/><Relationship Id="rIdVerifiedPET67" Type="http://schemas.openxmlformats.org/officeDocument/2006/relationships/hyperlink" Target="https://www.ecb.europa.eu/press/key/date/2025/html/ecb.sp251208~4c07c78304.en.html" TargetMode="External"/><Relationship Id="rIdVerifiedPET68" Type="http://schemas.openxmlformats.org/officeDocument/2006/relationships/hyperlink" Target="https://eur-lex.europa.eu/legal-content/EN/TXT/?uri=CELEX:52025XC05519" TargetMode="External"/><Relationship Id="rIdVerifiedPET69" Type="http://schemas.openxmlformats.org/officeDocument/2006/relationships/hyperlink" Target="https://digital-strategy.ec.europa.eu/en/library/commission-publishes-guidelines-protection-minors" TargetMode="External"/><Relationship Id="rIdVerifiedPET70" Type="http://schemas.openxmlformats.org/officeDocument/2006/relationships/hyperlink" Target="https://eur-lex.europa.eu/eli/reco/2026/1035/oj/eng" TargetMode="External"/><Relationship Id="rIdVerifiedPET71" Type="http://schemas.openxmlformats.org/officeDocument/2006/relationships/hyperlink" Target="https://commission.europa.eu/news-and-media/news/commission-urges-fast-rollout-age-verification-app-2026-04-29_en" TargetMode="External"/><Relationship Id="rIdVerifiedPET72" Type="http://schemas.openxmlformats.org/officeDocument/2006/relationships/hyperlink" Target="https://ageverification.dev/av-doc-technical-specification/docs/architecture-and-technical-specifications/" TargetMode="External"/><Relationship Id="rIdVerifiedPET73" Type="http://schemas.openxmlformats.org/officeDocument/2006/relationships/hyperlink" Target="https://ageverification.dev/av-doc-technical-specification/docs/annexes/annex-B/annex-B-zkp/" TargetMode="External"/><Relationship Id="rIdVerifiedPET74" Type="http://schemas.openxmlformats.org/officeDocument/2006/relationships/hyperlink" Target="https://www.cnil.fr/fr/node/164405" TargetMode="External"/><Relationship Id="rIdVerifiedPET75" Type="http://schemas.openxmlformats.org/officeDocument/2006/relationships/hyperlink" Target="https://www.cnil.fr/en/ai-system-development-cnils-recommendations-to-comply-gdpr" TargetMode="External"/><Relationship Id="rIdVerifiedPET76" Type="http://schemas.openxmlformats.org/officeDocument/2006/relationships/hyperlink" Target="https://www.cnil.fr/fr/node/164408" TargetMode="External"/><Relationship Id="rIdVerifiedPET77" Type="http://schemas.openxmlformats.org/officeDocument/2006/relationships/hyperlink" Target="https://www.cnil.fr/en/online-age-verification-balancing-privacy-and-protection-minors" TargetMode="External"/><Relationship Id="rIdVerifiedPET78" Type="http://schemas.openxmlformats.org/officeDocument/2006/relationships/hyperlink" Target="https://www.aepd.es/guides/guide-to-privacy-by-design.pdf" TargetMode="External"/><Relationship Id="rIdVerifiedPET79" Type="http://schemas.openxmlformats.org/officeDocument/2006/relationships/hyperlink" Target="https://www.aepd.es/en/areas/innovation-and-technology" TargetMode="External"/><Relationship Id="rIdVerifiedPET80" Type="http://schemas.openxmlformats.org/officeDocument/2006/relationships/hyperlink" Target="https://www.aepd.es/guides/guidelines-validation-cryptographic-systems-data-protection-processing.pdf" TargetMode="External"/><Relationship Id="rIdVerifiedPET81" Type="http://schemas.openxmlformats.org/officeDocument/2006/relationships/hyperlink" Target="https://www.aepd.es/guides/introduction-to-hash-function-as-personal-data-pseudonymisation-technique.pdf" TargetMode="External"/><Relationship Id="rIdVerifiedPET82" Type="http://schemas.openxmlformats.org/officeDocument/2006/relationships/hyperlink" Target="https://www.aepd.es/en/areas/innovation-and-technology" TargetMode="External"/><Relationship Id="rIdVerifiedPET83" Type="http://schemas.openxmlformats.org/officeDocument/2006/relationships/hyperlink" Target="https://www.datenschutzkonferenz-online.de/media/oh/DSK-OH_KI-Systeme.pdf" TargetMode="External"/><Relationship Id="rIdVerifiedPET84" Type="http://schemas.openxmlformats.org/officeDocument/2006/relationships/hyperlink" Target="https://www.datenschutzkonferenz-online.de/orientierungshilfen.html" TargetMode="External"/><Relationship Id="rIdVerifiedPET85" Type="http://schemas.openxmlformats.org/officeDocument/2006/relationships/hyperlink" Target="https://www.dataprotection.ie/sites/default/files/uploads/2025-10/Inquiry%20into%20TikTok%20Technology%20Limited%20April%202025.pdf" TargetMode="External"/><Relationship Id="rIdVerifiedPET86" Type="http://schemas.openxmlformats.org/officeDocument/2006/relationships/hyperlink" Target="https://www.dataprotection.ie/sites/default/files/uploads/2026-06/DPC-Annual-Report-2025-Digital-AW.pdf" TargetMode="External"/><Relationship Id="rIdVerifiedPET87" Type="http://schemas.openxmlformats.org/officeDocument/2006/relationships/hyperlink" Target="https://eur-lex.europa.eu/legal-content/EN/TXT/PDF/?uri=CELEX%3A52021IP0098" TargetMode="External"/></Relationships>
</file>

<file path=xl/worksheets/_rels/sheet5.xml.rels><?xml version='1.0' encoding='utf-8'?>
<Relationships xmlns="http://schemas.openxmlformats.org/package/2006/relationships"><Relationship Type="http://schemas.openxmlformats.org/officeDocument/2006/relationships/table" Target="/xl/tables/table5.xml" Id="Re410567fe76d4999"/><Relationship Id="rIdVerifiedPET1" Type="http://schemas.openxmlformats.org/officeDocument/2006/relationships/hyperlink" Target="https://oeil.europarl.europa.eu/oeil/en/procedure-file?reference=2025/0360(COD)" TargetMode="External"/><Relationship Id="rIdVerifiedPET2" Type="http://schemas.openxmlformats.org/officeDocument/2006/relationships/hyperlink" Target="https://eur-lex.europa.eu/legal-content/EN/TXT/HTML/?uri=CELEX:32026R1744" TargetMode="External"/><Relationship Id="rIdVerifiedPET3" Type="http://schemas.openxmlformats.org/officeDocument/2006/relationships/hyperlink" Target="https://eur-lex.europa.eu/legal-content/EN/TXT/HTML/?uri=CELEX:32026R1731" TargetMode="External"/><Relationship Id="rIdVerifiedPET4" Type="http://schemas.openxmlformats.org/officeDocument/2006/relationships/hyperlink" Target="https://eur-lex.europa.eu/legal-content/EN/TXT/PDF/?uri=CELEX%3A62023CJ0413" TargetMode="External"/><Relationship Id="rIdVerifiedPET5" Type="http://schemas.openxmlformats.org/officeDocument/2006/relationships/hyperlink" Target="https://digital-strategy.ec.europa.eu/en/library/eu-action-plan-cybersecurity-and-artificial-intelligence" TargetMode="External"/><Relationship Id="rIdVerifiedPET6" Type="http://schemas.openxmlformats.org/officeDocument/2006/relationships/hyperlink" Target="https://eur-lex.europa.eu/legal-content/EN/TXT/HTML/?uri=CELEX:52026PC0011" TargetMode="External"/><Relationship Id="rIdVerifiedPET7" Type="http://schemas.openxmlformats.org/officeDocument/2006/relationships/hyperlink" Target="https://data.consilium.europa.eu/doc/document/ST-5627-2026-INIT/en/pdf" TargetMode="External"/></Relationships>
</file>

<file path=xl/worksheets/_rels/sheet6.xml.rels><?xml version='1.0' encoding='utf-8'?>
<Relationships xmlns="http://schemas.openxmlformats.org/package/2006/relationships"><Relationship Type="http://schemas.openxmlformats.org/officeDocument/2006/relationships/table" Target="/xl/tables/table6.xml" Id="R5bcf8cd40dbc4519"/><Relationship Id="rIdCurrentMEP7" Type="http://schemas.openxmlformats.org/officeDocument/2006/relationships/hyperlink" Target="https://www.europarl.europa.eu/meps/en/256980" TargetMode="External"/><Relationship Id="rIdCurrentMEP8" Type="http://schemas.openxmlformats.org/officeDocument/2006/relationships/hyperlink" Target="https://www.europarl.europa.eu/meps/en/96756" TargetMode="External"/><Relationship Id="rIdCurrentMEP9" Type="http://schemas.openxmlformats.org/officeDocument/2006/relationships/hyperlink" Target="https://www.europarl.europa.eu/meps/en/256973" TargetMode="External"/><Relationship Id="rIdCurrentMEP10" Type="http://schemas.openxmlformats.org/officeDocument/2006/relationships/hyperlink" Target="https://www.europarl.europa.eu/meps/en/256974" TargetMode="External"/><Relationship Id="rIdCurrentMEP11" Type="http://schemas.openxmlformats.org/officeDocument/2006/relationships/hyperlink" Target="https://www.europarl.europa.eu/meps/en/257078" TargetMode="External"/><Relationship Id="rIdCurrentMEP12" Type="http://schemas.openxmlformats.org/officeDocument/2006/relationships/hyperlink" Target="https://www.europarl.europa.eu/meps/en/256804" TargetMode="External"/><Relationship Id="rIdCurrentMEP13" Type="http://schemas.openxmlformats.org/officeDocument/2006/relationships/hyperlink" Target="https://www.europarl.europa.eu/meps/en/197517" TargetMode="External"/><Relationship Id="rIdCurrentMEP14" Type="http://schemas.openxmlformats.org/officeDocument/2006/relationships/hyperlink" Target="https://www.europarl.europa.eu/meps/en/124895" TargetMode="External"/><Relationship Id="rIdCurrentMEP15" Type="http://schemas.openxmlformats.org/officeDocument/2006/relationships/hyperlink" Target="https://www.europarl.europa.eu/meps/en/277057" TargetMode="External"/><Relationship Id="rIdCurrentMEP16" Type="http://schemas.openxmlformats.org/officeDocument/2006/relationships/hyperlink" Target="https://www.europarl.europa.eu/meps/en/256970" TargetMode="External"/><Relationship Id="rIdCurrentMEP17" Type="http://schemas.openxmlformats.org/officeDocument/2006/relationships/hyperlink" Target="https://www.europarl.europa.eu/meps/en/96932" TargetMode="External"/><Relationship Id="rIdCurrentMEP18" Type="http://schemas.openxmlformats.org/officeDocument/2006/relationships/hyperlink" Target="https://www.europarl.europa.eu/meps/en/256830" TargetMode="External"/><Relationship Id="rIdCurrentMEP19" Type="http://schemas.openxmlformats.org/officeDocument/2006/relationships/hyperlink" Target="https://www.europarl.europa.eu/meps/en/34232" TargetMode="External"/><Relationship Id="rIdCurrentMEP20" Type="http://schemas.openxmlformats.org/officeDocument/2006/relationships/hyperlink" Target="https://www.europarl.europa.eu/meps/en/233862" TargetMode="External"/><Relationship Id="rIdCurrentMEP21" Type="http://schemas.openxmlformats.org/officeDocument/2006/relationships/hyperlink" Target="https://www.europarl.europa.eu/meps/en/22858" TargetMode="External"/><Relationship Id="rIdCurrentMEP22" Type="http://schemas.openxmlformats.org/officeDocument/2006/relationships/hyperlink" Target="https://www.europarl.europa.eu/meps/en/257061" TargetMode="External"/><Relationship Id="rIdCurrentMEP23" Type="http://schemas.openxmlformats.org/officeDocument/2006/relationships/hyperlink" Target="https://www.europarl.europa.eu/meps/en/257057" TargetMode="External"/><Relationship Id="rIdCurrentMEP24" Type="http://schemas.openxmlformats.org/officeDocument/2006/relationships/hyperlink" Target="https://www.europarl.europa.eu/meps/en/256977" TargetMode="External"/><Relationship Id="rIdCurrentMEP25" Type="http://schemas.openxmlformats.org/officeDocument/2006/relationships/hyperlink" Target="https://www.europarl.europa.eu/meps/en/28226" TargetMode="External"/><Relationship Id="rIdCurrentMEP26" Type="http://schemas.openxmlformats.org/officeDocument/2006/relationships/hyperlink" Target="https://www.europarl.europa.eu/meps/en/257021" TargetMode="External"/><Relationship Id="rIdCurrentMEP27" Type="http://schemas.openxmlformats.org/officeDocument/2006/relationships/hyperlink" Target="https://www.europarl.europa.eu/meps/en/197549" TargetMode="External"/><Relationship Id="rIdCurrentMEP28" Type="http://schemas.openxmlformats.org/officeDocument/2006/relationships/hyperlink" Target="https://www.europarl.europa.eu/meps/en/256957" TargetMode="External"/><Relationship Id="rIdCurrentMEP29" Type="http://schemas.openxmlformats.org/officeDocument/2006/relationships/hyperlink" Target="https://www.europarl.europa.eu/meps/en/257033" TargetMode="External"/><Relationship Id="rIdCurrentMEP30" Type="http://schemas.openxmlformats.org/officeDocument/2006/relationships/hyperlink" Target="https://www.europarl.europa.eu/meps/en/256806" TargetMode="External"/><Relationship Id="rIdCurrentMEP31" Type="http://schemas.openxmlformats.org/officeDocument/2006/relationships/hyperlink" Target="https://www.europarl.europa.eu/meps/en/256979" TargetMode="External"/><Relationship Id="rIdCurrentMEP32" Type="http://schemas.openxmlformats.org/officeDocument/2006/relationships/hyperlink" Target="https://www.europarl.europa.eu/meps/en/197473" TargetMode="External"/><Relationship Id="rIdCurrentMEP33" Type="http://schemas.openxmlformats.org/officeDocument/2006/relationships/hyperlink" Target="https://www.europarl.europa.eu/meps/en/4289" TargetMode="External"/><Relationship Id="rIdCurrentMEP34" Type="http://schemas.openxmlformats.org/officeDocument/2006/relationships/hyperlink" Target="https://www.europarl.europa.eu/meps/en/98219" TargetMode="External"/><Relationship Id="rIdCurrentMEP35" Type="http://schemas.openxmlformats.org/officeDocument/2006/relationships/hyperlink" Target="https://www.europarl.europa.eu/meps/en/110673" TargetMode="External"/><Relationship Id="rIdCurrentMEP36" Type="http://schemas.openxmlformats.org/officeDocument/2006/relationships/hyperlink" Target="https://www.europarl.europa.eu/meps/en/197447" TargetMode="External"/><Relationship Id="rIdCurrentMEP37" Type="http://schemas.openxmlformats.org/officeDocument/2006/relationships/hyperlink" Target="https://www.europarl.europa.eu/meps/en/256987" TargetMode="External"/><Relationship Id="rIdCurrentMEP38" Type="http://schemas.openxmlformats.org/officeDocument/2006/relationships/hyperlink" Target="https://www.europarl.europa.eu/meps/en/257014" TargetMode="External"/><Relationship Id="rIdCurrentMEP39" Type="http://schemas.openxmlformats.org/officeDocument/2006/relationships/hyperlink" Target="https://www.europarl.europa.eu/meps/en/257050" TargetMode="External"/><Relationship Id="rIdCurrentMEP40" Type="http://schemas.openxmlformats.org/officeDocument/2006/relationships/hyperlink" Target="https://www.europarl.europa.eu/meps/en/256950" TargetMode="External"/><Relationship Id="rIdCurrentMEP41" Type="http://schemas.openxmlformats.org/officeDocument/2006/relationships/hyperlink" Target="https://www.europarl.europa.eu/meps/en/99945" TargetMode="External"/><Relationship Id="rIdCurrentMEP42" Type="http://schemas.openxmlformats.org/officeDocument/2006/relationships/hyperlink" Target="https://www.europarl.europa.eu/meps/en/197429" TargetMode="External"/><Relationship Id="rIdCurrentMEP43" Type="http://schemas.openxmlformats.org/officeDocument/2006/relationships/hyperlink" Target="https://www.europarl.europa.eu/meps/en/125104" TargetMode="External"/><Relationship Id="rIdCurrentMEP44" Type="http://schemas.openxmlformats.org/officeDocument/2006/relationships/hyperlink" Target="https://www.europarl.europa.eu/meps/en/197439" TargetMode="External"/><Relationship Id="rIdCurrentMEP45" Type="http://schemas.openxmlformats.org/officeDocument/2006/relationships/hyperlink" Target="https://www.europarl.europa.eu/meps/en/37324" TargetMode="External"/><Relationship Id="rIdCurrentMEP46" Type="http://schemas.openxmlformats.org/officeDocument/2006/relationships/hyperlink" Target="https://www.europarl.europa.eu/meps/en/197684" TargetMode="External"/><Relationship Id="rIdCurrentMEP47" Type="http://schemas.openxmlformats.org/officeDocument/2006/relationships/hyperlink" Target="https://www.europarl.europa.eu/meps/en/197443" TargetMode="External"/><Relationship Id="rIdCurrentMEP48" Type="http://schemas.openxmlformats.org/officeDocument/2006/relationships/hyperlink" Target="https://www.europarl.europa.eu/meps/en/197652" TargetMode="External"/><Relationship Id="rIdCurrentMEP49" Type="http://schemas.openxmlformats.org/officeDocument/2006/relationships/hyperlink" Target="https://www.europarl.europa.eu/meps/en/197432" TargetMode="External"/><Relationship Id="rIdCurrentMEP50" Type="http://schemas.openxmlformats.org/officeDocument/2006/relationships/hyperlink" Target="https://www.europarl.europa.eu/meps/en/257083" TargetMode="External"/><Relationship Id="rIdCurrentMEP51" Type="http://schemas.openxmlformats.org/officeDocument/2006/relationships/hyperlink" Target="https://www.europarl.europa.eu/meps/en/197444" TargetMode="External"/><Relationship Id="rIdCurrentMEP52" Type="http://schemas.openxmlformats.org/officeDocument/2006/relationships/hyperlink" Target="https://www.europarl.europa.eu/meps/en/257300" TargetMode="External"/><Relationship Id="rIdCurrentMEP53" Type="http://schemas.openxmlformats.org/officeDocument/2006/relationships/hyperlink" Target="https://www.europarl.europa.eu/meps/en/256883" TargetMode="External"/><Relationship Id="rIdCurrentMEP54" Type="http://schemas.openxmlformats.org/officeDocument/2006/relationships/hyperlink" Target="https://www.europarl.europa.eu/meps/en/5736" TargetMode="External"/><Relationship Id="rIdCurrentMEP55" Type="http://schemas.openxmlformats.org/officeDocument/2006/relationships/hyperlink" Target="https://www.europarl.europa.eu/meps/en/261797" TargetMode="External"/><Relationship Id="rIdCurrentMEP56" Type="http://schemas.openxmlformats.org/officeDocument/2006/relationships/hyperlink" Target="https://www.europarl.europa.eu/meps/en/256872" TargetMode="External"/><Relationship Id="rIdCurrentMEP57" Type="http://schemas.openxmlformats.org/officeDocument/2006/relationships/hyperlink" Target="https://www.europarl.europa.eu/meps/en/256882" TargetMode="External"/><Relationship Id="rIdCurrentMEP58" Type="http://schemas.openxmlformats.org/officeDocument/2006/relationships/hyperlink" Target="https://www.europarl.europa.eu/meps/en/256922" TargetMode="External"/><Relationship Id="rIdCurrentMEP59" Type="http://schemas.openxmlformats.org/officeDocument/2006/relationships/hyperlink" Target="https://www.europarl.europa.eu/meps/en/256874" TargetMode="External"/><Relationship Id="rIdCurrentMEP60" Type="http://schemas.openxmlformats.org/officeDocument/2006/relationships/hyperlink" Target="https://www.europarl.europa.eu/meps/en/200345" TargetMode="External"/><Relationship Id="rIdCurrentMEP61" Type="http://schemas.openxmlformats.org/officeDocument/2006/relationships/hyperlink" Target="https://www.europarl.europa.eu/meps/en/197403" TargetMode="External"/><Relationship Id="rIdCurrentMEP62" Type="http://schemas.openxmlformats.org/officeDocument/2006/relationships/hyperlink" Target="https://www.europarl.europa.eu/meps/en/124867" TargetMode="External"/><Relationship Id="rIdCurrentMEP63" Type="http://schemas.openxmlformats.org/officeDocument/2006/relationships/hyperlink" Target="https://www.europarl.europa.eu/meps/en/257001" TargetMode="External"/><Relationship Id="rIdCurrentMEP64" Type="http://schemas.openxmlformats.org/officeDocument/2006/relationships/hyperlink" Target="https://www.europarl.europa.eu/meps/en/28307" TargetMode="External"/><Relationship Id="rIdCurrentMEP65" Type="http://schemas.openxmlformats.org/officeDocument/2006/relationships/hyperlink" Target="https://www.europarl.europa.eu/meps/en/197406" TargetMode="External"/><Relationship Id="rIdCurrentMEP66" Type="http://schemas.openxmlformats.org/officeDocument/2006/relationships/hyperlink" Target="https://www.europarl.europa.eu/meps/en/197405" TargetMode="External"/><Relationship Id="rIdCurrentMEP67" Type="http://schemas.openxmlformats.org/officeDocument/2006/relationships/hyperlink" Target="https://www.europarl.europa.eu/meps/en/197491" TargetMode="External"/><Relationship Id="rIdCurrentMEP68" Type="http://schemas.openxmlformats.org/officeDocument/2006/relationships/hyperlink" Target="https://www.europarl.europa.eu/meps/en/96780" TargetMode="External"/><Relationship Id="rIdCurrentMEP69" Type="http://schemas.openxmlformats.org/officeDocument/2006/relationships/hyperlink" Target="https://www.europarl.europa.eu/meps/en/197402" TargetMode="External"/><Relationship Id="rIdCurrentMEP70" Type="http://schemas.openxmlformats.org/officeDocument/2006/relationships/hyperlink" Target="https://www.europarl.europa.eu/meps/en/257069" TargetMode="External"/><Relationship Id="rIdCurrentMEP71" Type="http://schemas.openxmlformats.org/officeDocument/2006/relationships/hyperlink" Target="https://www.europarl.europa.eu/meps/en/96761" TargetMode="External"/><Relationship Id="rIdCurrentMEP72" Type="http://schemas.openxmlformats.org/officeDocument/2006/relationships/hyperlink" Target="https://www.europarl.europa.eu/meps/en/197557" TargetMode="External"/><Relationship Id="rIdCurrentMEP73" Type="http://schemas.openxmlformats.org/officeDocument/2006/relationships/hyperlink" Target="https://www.europarl.europa.eu/meps/en/257028" TargetMode="External"/><Relationship Id="rIdCurrentMEP74" Type="http://schemas.openxmlformats.org/officeDocument/2006/relationships/hyperlink" Target="https://www.europarl.europa.eu/meps/en/257120" TargetMode="External"/><Relationship Id="rIdCurrentMEP75" Type="http://schemas.openxmlformats.org/officeDocument/2006/relationships/hyperlink" Target="https://www.europarl.europa.eu/meps/en/98341" TargetMode="External"/><Relationship Id="rIdCurrentMEP76" Type="http://schemas.openxmlformats.org/officeDocument/2006/relationships/hyperlink" Target="https://www.europarl.europa.eu/meps/en/72779" TargetMode="External"/><Relationship Id="rIdCurrentMEP77" Type="http://schemas.openxmlformats.org/officeDocument/2006/relationships/hyperlink" Target="https://www.europarl.europa.eu/meps/en/197534" TargetMode="External"/><Relationship Id="rIdCurrentMEP78" Type="http://schemas.openxmlformats.org/officeDocument/2006/relationships/hyperlink" Target="https://www.europarl.europa.eu/meps/en/257002" TargetMode="External"/><Relationship Id="rIdCurrentMEP79" Type="http://schemas.openxmlformats.org/officeDocument/2006/relationships/hyperlink" Target="https://www.europarl.europa.eu/meps/en/197702" TargetMode="External"/><Relationship Id="rIdCurrentMEP80" Type="http://schemas.openxmlformats.org/officeDocument/2006/relationships/hyperlink" Target="https://www.europarl.europa.eu/meps/en/256845" TargetMode="External"/><Relationship Id="rIdCurrentMEP81" Type="http://schemas.openxmlformats.org/officeDocument/2006/relationships/hyperlink" Target="https://www.europarl.europa.eu/meps/en/197537" TargetMode="External"/><Relationship Id="rIdCurrentMEP82" Type="http://schemas.openxmlformats.org/officeDocument/2006/relationships/hyperlink" Target="https://www.europarl.europa.eu/meps/en/257089" TargetMode="External"/><Relationship Id="rIdCurrentMEP83" Type="http://schemas.openxmlformats.org/officeDocument/2006/relationships/hyperlink" Target="https://www.europarl.europa.eu/meps/en/257111" TargetMode="External"/><Relationship Id="rIdCurrentMEP84" Type="http://schemas.openxmlformats.org/officeDocument/2006/relationships/hyperlink" Target="https://www.europarl.europa.eu/meps/en/257163" TargetMode="External"/><Relationship Id="rIdCurrentMEP85" Type="http://schemas.openxmlformats.org/officeDocument/2006/relationships/hyperlink" Target="https://www.europarl.europa.eu/meps/en/256840" TargetMode="External"/><Relationship Id="rIdCurrentMEP86" Type="http://schemas.openxmlformats.org/officeDocument/2006/relationships/hyperlink" Target="https://www.europarl.europa.eu/meps/en/256843" TargetMode="External"/><Relationship Id="rIdCurrentMEP87" Type="http://schemas.openxmlformats.org/officeDocument/2006/relationships/hyperlink" Target="https://www.europarl.europa.eu/meps/en/220840" TargetMode="External"/><Relationship Id="rIdCurrentMEP88" Type="http://schemas.openxmlformats.org/officeDocument/2006/relationships/hyperlink" Target="https://www.europarl.europa.eu/meps/en/190713" TargetMode="External"/><Relationship Id="rIdCurrentMEP89" Type="http://schemas.openxmlformats.org/officeDocument/2006/relationships/hyperlink" Target="https://www.europarl.europa.eu/meps/en/257045" TargetMode="External"/><Relationship Id="rIdCurrentMEP90" Type="http://schemas.openxmlformats.org/officeDocument/2006/relationships/hyperlink" Target="https://www.europarl.europa.eu/meps/en/197528" TargetMode="External"/><Relationship Id="rIdCurrentMEP91" Type="http://schemas.openxmlformats.org/officeDocument/2006/relationships/hyperlink" Target="https://www.europarl.europa.eu/meps/en/257144" TargetMode="External"/><Relationship Id="rIdCurrentMEP92" Type="http://schemas.openxmlformats.org/officeDocument/2006/relationships/hyperlink" Target="https://www.europarl.europa.eu/meps/en/261038" TargetMode="External"/><Relationship Id="rIdCurrentMEP93" Type="http://schemas.openxmlformats.org/officeDocument/2006/relationships/hyperlink" Target="https://www.europarl.europa.eu/meps/en/124713" TargetMode="External"/><Relationship Id="rIdCurrentMEP94" Type="http://schemas.openxmlformats.org/officeDocument/2006/relationships/hyperlink" Target="https://www.europarl.europa.eu/meps/en/197552" TargetMode="External"/><Relationship Id="rIdCurrentMEP95" Type="http://schemas.openxmlformats.org/officeDocument/2006/relationships/hyperlink" Target="https://www.europarl.europa.eu/meps/en/256814" TargetMode="External"/><Relationship Id="rIdCurrentMEP96" Type="http://schemas.openxmlformats.org/officeDocument/2006/relationships/hyperlink" Target="https://www.europarl.europa.eu/meps/en/124850" TargetMode="External"/><Relationship Id="rIdCurrentMEP97" Type="http://schemas.openxmlformats.org/officeDocument/2006/relationships/hyperlink" Target="https://www.europarl.europa.eu/meps/en/197391" TargetMode="External"/><Relationship Id="rIdCurrentMEP98" Type="http://schemas.openxmlformats.org/officeDocument/2006/relationships/hyperlink" Target="https://www.europarl.europa.eu/meps/en/197606" TargetMode="External"/><Relationship Id="rIdCurrentMEP99" Type="http://schemas.openxmlformats.org/officeDocument/2006/relationships/hyperlink" Target="https://www.europarl.europa.eu/meps/en/198084" TargetMode="External"/><Relationship Id="rIdCurrentMEP100" Type="http://schemas.openxmlformats.org/officeDocument/2006/relationships/hyperlink" Target="https://www.europarl.europa.eu/meps/en/124834" TargetMode="External"/><Relationship Id="rIdCurrentMEP101" Type="http://schemas.openxmlformats.org/officeDocument/2006/relationships/hyperlink" Target="https://www.europarl.europa.eu/meps/en/256960" TargetMode="External"/></Relationships>
</file>

<file path=xl/worksheets/_rels/sheet7.xml.rels><?xml version='1.0' encoding='utf-8'?>
<Relationships xmlns="http://schemas.openxmlformats.org/package/2006/relationships"><Relationship Type="http://schemas.openxmlformats.org/officeDocument/2006/relationships/table" Target="/xl/tables/table7.xml" Id="R417df881b88c45b5"/><Relationship Id="rIdVerifiedPET1" Type="http://schemas.openxmlformats.org/officeDocument/2006/relationships/hyperlink" Target="https://www.europarl.europa.eu/doceo/document/CJ72-AM-791873_EN.pdf" TargetMode="External"/><Relationship Id="rIdVerifiedPET2" Type="http://schemas.openxmlformats.org/officeDocument/2006/relationships/hyperlink" Target="https://www.europarl.europa.eu/doceo/document/CJ72-AM-791873_EN.pdf" TargetMode="External"/><Relationship Id="rIdVerifiedPET3" Type="http://schemas.openxmlformats.org/officeDocument/2006/relationships/hyperlink" Target="https://www.europarl.europa.eu/doceo/document/CJ72-AM-786820_EN.pdf#page=132" TargetMode="External"/><Relationship Id="rIdVerifiedPET4" Type="http://schemas.openxmlformats.org/officeDocument/2006/relationships/hyperlink" Target="https://www.europarl.europa.eu/doceo/document/CJ72-AM-791873_EN.pdf" TargetMode="External"/><Relationship Id="rIdVerifiedPET5" Type="http://schemas.openxmlformats.org/officeDocument/2006/relationships/hyperlink" Target="https://www.europarl.europa.eu/doceo/document/CJ72-AM-786820_EN.pdf#page=19" TargetMode="External"/><Relationship Id="rIdVerifiedPET6" Type="http://schemas.openxmlformats.org/officeDocument/2006/relationships/hyperlink" Target="https://www.europarl.europa.eu/doceo/document/CJ72-AM-786820_EN.pdf#page=104" TargetMode="External"/><Relationship Id="rIdVerifiedPET7" Type="http://schemas.openxmlformats.org/officeDocument/2006/relationships/hyperlink" Target="https://www.europarl.europa.eu/doceo/document/CJ72-AM-786820_EN.pdf#page=105" TargetMode="External"/><Relationship Id="rIdVerifiedPET8" Type="http://schemas.openxmlformats.org/officeDocument/2006/relationships/hyperlink" Target="https://www.europarl.europa.eu/doceo/document/CJ72-AM-786820_EN.pdf#page=107" TargetMode="External"/><Relationship Id="rIdVerifiedPET9" Type="http://schemas.openxmlformats.org/officeDocument/2006/relationships/hyperlink" Target="https://www.europarl.europa.eu/doceo/document/CJ72-AM-786820_EN.pdf#page=108" TargetMode="External"/><Relationship Id="rIdVerifiedPET10" Type="http://schemas.openxmlformats.org/officeDocument/2006/relationships/hyperlink" Target="https://www.europarl.europa.eu/doceo/document/CJ72-AM-786820_EN.pdf#page=123" TargetMode="External"/><Relationship Id="rIdVerifiedPET11" Type="http://schemas.openxmlformats.org/officeDocument/2006/relationships/hyperlink" Target="https://www.europarl.europa.eu/doceo/document/CJ72-AM-786820_EN.pdf#page=146" TargetMode="External"/><Relationship Id="rIdVerifiedPET12" Type="http://schemas.openxmlformats.org/officeDocument/2006/relationships/hyperlink" Target="https://www.europarl.europa.eu/doceo/document/CJ72-AM-786820_EN.pdf#page=151" TargetMode="External"/><Relationship Id="rIdVerifiedPET13" Type="http://schemas.openxmlformats.org/officeDocument/2006/relationships/hyperlink" Target="https://www.europarl.europa.eu/doceo/document/CJ72-AM-786820_EN.pdf#page=152" TargetMode="External"/><Relationship Id="rIdVerifiedPET14" Type="http://schemas.openxmlformats.org/officeDocument/2006/relationships/hyperlink" Target="https://www.europarl.europa.eu/doceo/document/CJ72-AM-786820_EN.pdf#page=154" TargetMode="External"/><Relationship Id="rIdVerifiedPET15" Type="http://schemas.openxmlformats.org/officeDocument/2006/relationships/hyperlink" Target="https://www.europarl.europa.eu/doceo/document/CJ72-AM-786820_EN.pdf#page=164" TargetMode="External"/><Relationship Id="rIdVerifiedPET16" Type="http://schemas.openxmlformats.org/officeDocument/2006/relationships/hyperlink" Target="https://www.europarl.europa.eu/doceo/document/CJ72-AM-786820_EN.pdf#page=169" TargetMode="External"/><Relationship Id="rIdVerifiedPET17" Type="http://schemas.openxmlformats.org/officeDocument/2006/relationships/hyperlink" Target="https://www.europarl.europa.eu/doceo/document/CJ72-AM-790967_EN.pdf#page=8" TargetMode="External"/><Relationship Id="rIdVerifiedPET18" Type="http://schemas.openxmlformats.org/officeDocument/2006/relationships/hyperlink" Target="https://www.europarl.europa.eu/doceo/document/CJ72-AM-790967_EN.pdf#page=170" TargetMode="External"/><Relationship Id="rIdVerifiedPET19" Type="http://schemas.openxmlformats.org/officeDocument/2006/relationships/hyperlink" Target="https://www.europarl.europa.eu/doceo/document/CJ72-AM-790968_EN.pdf#page=64" TargetMode="External"/><Relationship Id="rIdVerifiedPET20" Type="http://schemas.openxmlformats.org/officeDocument/2006/relationships/hyperlink" Target="https://www.europarl.europa.eu/doceo/document/CJ72-AM-791071_EN.pdf#page=4" TargetMode="External"/><Relationship Id="rIdVerifiedPET21" Type="http://schemas.openxmlformats.org/officeDocument/2006/relationships/hyperlink" Target="https://www.europarl.europa.eu/doceo/document/CJ72-AM-791071_EN.pdf#page=6" TargetMode="External"/><Relationship Id="rIdVerifiedPET22" Type="http://schemas.openxmlformats.org/officeDocument/2006/relationships/hyperlink" Target="https://www.europarl.europa.eu/doceo/document/CJ72-AM-791071_EN.pdf#page=33" TargetMode="External"/><Relationship Id="rIdVerifiedPET23" Type="http://schemas.openxmlformats.org/officeDocument/2006/relationships/hyperlink" Target="https://www.europarl.europa.eu/doceo/document/CJ72-AM-791071_EN.pdf#page=37" TargetMode="External"/><Relationship Id="rIdVerifiedPET24" Type="http://schemas.openxmlformats.org/officeDocument/2006/relationships/hyperlink" Target="https://www.europarl.europa.eu/doceo/document/CJ72-AM-791071_EN.pdf#page=38" TargetMode="External"/><Relationship Id="rIdVerifiedPET25" Type="http://schemas.openxmlformats.org/officeDocument/2006/relationships/hyperlink" Target="https://www.europarl.europa.eu/doceo/document/CJ72-AM-791071_EN.pdf#page=95" TargetMode="External"/><Relationship Id="rIdVerifiedPET26" Type="http://schemas.openxmlformats.org/officeDocument/2006/relationships/hyperlink" Target="https://www.europarl.europa.eu/doceo/document/CJ72-AM-791071_EN.pdf#page=96" TargetMode="External"/><Relationship Id="rIdVerifiedPET27" Type="http://schemas.openxmlformats.org/officeDocument/2006/relationships/hyperlink" Target="https://www.europarl.europa.eu/doceo/document/CJ72-AM-791071_EN.pdf#page=143" TargetMode="External"/><Relationship Id="rIdVerifiedPET28" Type="http://schemas.openxmlformats.org/officeDocument/2006/relationships/hyperlink" Target="https://www.europarl.europa.eu/doceo/document/CJ72-AM-791071_EN.pdf#page=150" TargetMode="External"/><Relationship Id="rIdVerifiedPET29" Type="http://schemas.openxmlformats.org/officeDocument/2006/relationships/hyperlink" Target="https://www.europarl.europa.eu/doceo/document/CJ72-AM-791071_EN.pdf#page=173" TargetMode="External"/><Relationship Id="rIdVerifiedPET30" Type="http://schemas.openxmlformats.org/officeDocument/2006/relationships/hyperlink" Target="https://www.europarl.europa.eu/doceo/document/CJ72-AM-791072_EN.pdf" TargetMode="External"/><Relationship Id="rIdVerifiedPET31" Type="http://schemas.openxmlformats.org/officeDocument/2006/relationships/hyperlink" Target="https://www.europarl.europa.eu/doceo/document/CJ72-AM-791072_EN.pdf" TargetMode="External"/><Relationship Id="rIdVerifiedPET32" Type="http://schemas.openxmlformats.org/officeDocument/2006/relationships/hyperlink" Target="https://www.europarl.europa.eu/doceo/document/CJ72-AM-791072_EN.pdf" TargetMode="External"/><Relationship Id="rIdVerifiedPET33" Type="http://schemas.openxmlformats.org/officeDocument/2006/relationships/hyperlink" Target="https://www.europarl.europa.eu/doceo/document/CJ72-AM-791072_EN.pdf" TargetMode="External"/><Relationship Id="rIdVerifiedPET34" Type="http://schemas.openxmlformats.org/officeDocument/2006/relationships/hyperlink" Target="https://www.europarl.europa.eu/doceo/document/CJ72-AM-791072_EN.pdf" TargetMode="External"/><Relationship Id="rIdVerifiedPET35" Type="http://schemas.openxmlformats.org/officeDocument/2006/relationships/hyperlink" Target="https://www.europarl.europa.eu/doceo/document/CJ72-AM-791072_EN.pdf" TargetMode="External"/><Relationship Id="rIdVerifiedPET36" Type="http://schemas.openxmlformats.org/officeDocument/2006/relationships/hyperlink" Target="https://www.europarl.europa.eu/doceo/document/CJ72-AM-791072_EN.pdf" TargetMode="External"/><Relationship Id="rIdVerifiedPET37" Type="http://schemas.openxmlformats.org/officeDocument/2006/relationships/hyperlink" Target="https://www.europarl.europa.eu/doceo/document/CJ72-AM-791072_EN.pdf" TargetMode="External"/><Relationship Id="rIdVerifiedPET38" Type="http://schemas.openxmlformats.org/officeDocument/2006/relationships/hyperlink" Target="https://www.europarl.europa.eu/doceo/document/CJ72-AM-791072_EN.pdf" TargetMode="External"/><Relationship Id="rIdVerifiedPET39" Type="http://schemas.openxmlformats.org/officeDocument/2006/relationships/hyperlink" Target="https://www.europarl.europa.eu/doceo/document/CJ72-AM-791072_EN.pdf" TargetMode="External"/><Relationship Id="rIdVerifiedPET40" Type="http://schemas.openxmlformats.org/officeDocument/2006/relationships/hyperlink" Target="https://www.europarl.europa.eu/doceo/document/CJ72-AM-791072_EN.pdf" TargetMode="External"/><Relationship Id="rIdVerifiedPET41" Type="http://schemas.openxmlformats.org/officeDocument/2006/relationships/hyperlink" Target="https://www.europarl.europa.eu/doceo/document/CJ72-AM-791072_EN.pdf" TargetMode="External"/><Relationship Id="rIdVerifiedPET42" Type="http://schemas.openxmlformats.org/officeDocument/2006/relationships/hyperlink" Target="https://www.europarl.europa.eu/doceo/document/CJ72-AM-791072_EN.pdf" TargetMode="External"/><Relationship Id="rIdVerifiedPET43" Type="http://schemas.openxmlformats.org/officeDocument/2006/relationships/hyperlink" Target="https://www.europarl.europa.eu/doceo/document/CJ72-AM-791072_EN.pdf" TargetMode="External"/><Relationship Id="rIdVerifiedPET44" Type="http://schemas.openxmlformats.org/officeDocument/2006/relationships/hyperlink" Target="https://www.europarl.europa.eu/doceo/document/CJ72-AM-791072_EN.pdf" TargetMode="External"/><Relationship Id="rIdVerifiedPET45" Type="http://schemas.openxmlformats.org/officeDocument/2006/relationships/hyperlink" Target="https://www.europarl.europa.eu/doceo/document/CJ72-AM-791072_EN.pdf" TargetMode="External"/><Relationship Id="rIdVerifiedPET46" Type="http://schemas.openxmlformats.org/officeDocument/2006/relationships/hyperlink" Target="https://www.europarl.europa.eu/doceo/document/CJ72-AM-791073_EN.pdf" TargetMode="External"/><Relationship Id="rIdVerifiedPET47" Type="http://schemas.openxmlformats.org/officeDocument/2006/relationships/hyperlink" Target="https://www.europarl.europa.eu/doceo/document/CJ72-AM-791073_EN.pdf" TargetMode="External"/><Relationship Id="rIdVerifiedPET48" Type="http://schemas.openxmlformats.org/officeDocument/2006/relationships/hyperlink" Target="https://www.europarl.europa.eu/doceo/document/CJ72-AM-791073_EN.pdf" TargetMode="External"/><Relationship Id="rIdVerifiedPET49" Type="http://schemas.openxmlformats.org/officeDocument/2006/relationships/hyperlink" Target="https://www.europarl.europa.eu/doceo/document/CJ72-AM-791073_EN.pdf" TargetMode="External"/><Relationship Id="rIdVerifiedPET50" Type="http://schemas.openxmlformats.org/officeDocument/2006/relationships/hyperlink" Target="https://www.europarl.europa.eu/doceo/document/CJ72-AM-791073_EN.pdf" TargetMode="External"/><Relationship Id="rIdVerifiedPET51" Type="http://schemas.openxmlformats.org/officeDocument/2006/relationships/hyperlink" Target="https://www.europarl.europa.eu/doceo/document/CJ72-AM-791873_EN.pdf" TargetMode="External"/><Relationship Id="rIdVerifiedPET52" Type="http://schemas.openxmlformats.org/officeDocument/2006/relationships/hyperlink" Target="https://www.europarl.europa.eu/doceo/document/CJ72-AM-791873_EN.pdf" TargetMode="External"/><Relationship Id="rIdVerifiedPET53" Type="http://schemas.openxmlformats.org/officeDocument/2006/relationships/hyperlink" Target="https://www.europarl.europa.eu/doceo/document/CJ72-AM-791873_EN.pdf" TargetMode="External"/><Relationship Id="rIdVerifiedPET54" Type="http://schemas.openxmlformats.org/officeDocument/2006/relationships/hyperlink" Target="https://www.europarl.europa.eu/doceo/document/CJ72-AM-791873_EN.pdf" TargetMode="External"/><Relationship Id="rIdVerifiedPET55" Type="http://schemas.openxmlformats.org/officeDocument/2006/relationships/hyperlink" Target="https://www.europarl.europa.eu/doceo/document/CJ72-AM-791873_EN.pdf" TargetMode="External"/><Relationship Id="rIdVerifiedPET56" Type="http://schemas.openxmlformats.org/officeDocument/2006/relationships/hyperlink" Target="https://www.europarl.europa.eu/doceo/document/CJ72-AM-791874_EN.pdf#page=78" TargetMode="External"/><Relationship Id="rIdVerifiedPET57" Type="http://schemas.openxmlformats.org/officeDocument/2006/relationships/hyperlink" Target="https://www.europarl.europa.eu/doceo/document/CJ72-AM-791874_EN.pdf#page=84" TargetMode="External"/><Relationship Id="rIdVerifiedPET58" Type="http://schemas.openxmlformats.org/officeDocument/2006/relationships/hyperlink" Target="https://www.europarl.europa.eu/doceo/document/CJ72-AM-791874_EN.pdf#page=124" TargetMode="External"/><Relationship Id="rIdVerifiedPET59" Type="http://schemas.openxmlformats.org/officeDocument/2006/relationships/hyperlink" Target="https://www.europarl.europa.eu/doceo/document/CJ72-AM-791883_EN.pdf" TargetMode="External"/><Relationship Id="rIdVerifiedPET60" Type="http://schemas.openxmlformats.org/officeDocument/2006/relationships/hyperlink" Target="https://www.europarl.europa.eu/doceo/document/CJ72-AM-786820_EN.pdf#page=128" TargetMode="External"/><Relationship Id="rIdVerifiedPET61" Type="http://schemas.openxmlformats.org/officeDocument/2006/relationships/hyperlink" Target="https://www.europarl.europa.eu/doceo/document/CJ72-AM-790967_EN.pdf#page=23" TargetMode="External"/><Relationship Id="rIdVerifiedPET62" Type="http://schemas.openxmlformats.org/officeDocument/2006/relationships/hyperlink" Target="https://www.europarl.europa.eu/doceo/document/CJ72-AM-790967_EN.pdf#page=63" TargetMode="External"/><Relationship Id="rIdVerifiedPET63" Type="http://schemas.openxmlformats.org/officeDocument/2006/relationships/hyperlink" Target="https://www.europarl.europa.eu/doceo/document/CJ72-AM-790968_EN.pdf#page=15" TargetMode="External"/><Relationship Id="rIdVerifiedPET64" Type="http://schemas.openxmlformats.org/officeDocument/2006/relationships/hyperlink" Target="https://www.europarl.europa.eu/doceo/document/CJ72-AM-790968_EN.pdf#page=16" TargetMode="External"/><Relationship Id="rIdVerifiedPET65" Type="http://schemas.openxmlformats.org/officeDocument/2006/relationships/hyperlink" Target="https://www.europarl.europa.eu/doceo/document/CJ72-AM-790968_EN.pdf#page=66" TargetMode="External"/><Relationship Id="rIdVerifiedPET66" Type="http://schemas.openxmlformats.org/officeDocument/2006/relationships/hyperlink" Target="https://www.europarl.europa.eu/doceo/document/CJ72-AM-791071_EN.pdf#page=63" TargetMode="External"/><Relationship Id="rIdVerifiedPET67" Type="http://schemas.openxmlformats.org/officeDocument/2006/relationships/hyperlink" Target="https://www.europarl.europa.eu/doceo/document/CJ72-AM-791071_EN.pdf#page=114" TargetMode="External"/><Relationship Id="rIdVerifiedPET68" Type="http://schemas.openxmlformats.org/officeDocument/2006/relationships/hyperlink" Target="https://www.europarl.europa.eu/doceo/document/CJ72-AM-791071_EN.pdf#page=150" TargetMode="External"/><Relationship Id="rIdVerifiedPET69" Type="http://schemas.openxmlformats.org/officeDocument/2006/relationships/hyperlink" Target="https://www.europarl.europa.eu/doceo/document/CJ72-AM-791072_EN.pdf" TargetMode="External"/><Relationship Id="rIdVerifiedPET70" Type="http://schemas.openxmlformats.org/officeDocument/2006/relationships/hyperlink" Target="https://www.europarl.europa.eu/doceo/document/CJ72-AM-791072_EN.pdf" TargetMode="External"/><Relationship Id="rIdVerifiedPET71" Type="http://schemas.openxmlformats.org/officeDocument/2006/relationships/hyperlink" Target="https://www.europarl.europa.eu/doceo/document/CJ72-AM-791073_EN.pdf" TargetMode="External"/><Relationship Id="rIdVerifiedPET72" Type="http://schemas.openxmlformats.org/officeDocument/2006/relationships/hyperlink" Target="https://www.europarl.europa.eu/doceo/document/CJ72-AM-791073_EN.pdf" TargetMode="External"/><Relationship Id="rIdVerifiedPET73" Type="http://schemas.openxmlformats.org/officeDocument/2006/relationships/hyperlink" Target="https://www.europarl.europa.eu/doceo/document/CJ72-AM-791873_EN.pdf" TargetMode="External"/><Relationship Id="rIdVerifiedPET74" Type="http://schemas.openxmlformats.org/officeDocument/2006/relationships/hyperlink" Target="https://www.europarl.europa.eu/doceo/document/CJ72-AM-791874_EN.pdf#page=24" TargetMode="External"/><Relationship Id="rIdVerifiedPET75" Type="http://schemas.openxmlformats.org/officeDocument/2006/relationships/hyperlink" Target="https://www.europarl.europa.eu/doceo/document/CJ72-AM-791874_EN.pdf#page=119" TargetMode="External"/><Relationship Id="rIdVerifiedPET76" Type="http://schemas.openxmlformats.org/officeDocument/2006/relationships/hyperlink" Target="https://www.europarl.europa.eu/doceo/document/CJ72-AM-790967_EN.pdf#page=27" TargetMode="External"/><Relationship Id="rIdVerifiedPET77" Type="http://schemas.openxmlformats.org/officeDocument/2006/relationships/hyperlink" Target="https://www.europarl.europa.eu/doceo/document/CJ72-AM-790967_EN.pdf#page=55" TargetMode="External"/><Relationship Id="rIdVerifiedPET78" Type="http://schemas.openxmlformats.org/officeDocument/2006/relationships/hyperlink" Target="https://www.europarl.europa.eu/doceo/document/CJ72-AM-791874_EN.pdf#page=11" TargetMode="External"/><Relationship Id="rIdVerifiedPET79" Type="http://schemas.openxmlformats.org/officeDocument/2006/relationships/hyperlink" Target="https://www.europarl.europa.eu/doceo/document/CJ72-AM-791874_EN.pdf#page=56" TargetMode="External"/><Relationship Id="rIdVerifiedPET80" Type="http://schemas.openxmlformats.org/officeDocument/2006/relationships/hyperlink" Target="https://www.europarl.europa.eu/doceo/document/CJ72-AM-791874_EN.pdf#page=59" TargetMode="External"/><Relationship Id="rIdVerifiedPET81" Type="http://schemas.openxmlformats.org/officeDocument/2006/relationships/hyperlink" Target="https://www.europarl.europa.eu/doceo/document/CJ72-AM-791874_EN.pdf#page=59" TargetMode="External"/><Relationship Id="rIdVerifiedPET82" Type="http://schemas.openxmlformats.org/officeDocument/2006/relationships/hyperlink" Target="https://www.europarl.europa.eu/doceo/document/CJ72-AM-786820_EN.pdf#page=19" TargetMode="External"/><Relationship Id="rIdVerifiedPET83" Type="http://schemas.openxmlformats.org/officeDocument/2006/relationships/hyperlink" Target="https://www.europarl.europa.eu/doceo/document/CJ72-AM-786820_EN.pdf#page=104" TargetMode="External"/><Relationship Id="rIdVerifiedPET84" Type="http://schemas.openxmlformats.org/officeDocument/2006/relationships/hyperlink" Target="https://www.europarl.europa.eu/doceo/document/CJ72-AM-786820_EN.pdf#page=105" TargetMode="External"/><Relationship Id="rIdVerifiedPET85" Type="http://schemas.openxmlformats.org/officeDocument/2006/relationships/hyperlink" Target="https://www.europarl.europa.eu/doceo/document/CJ72-AM-786820_EN.pdf#page=107" TargetMode="External"/><Relationship Id="rIdVerifiedPET86" Type="http://schemas.openxmlformats.org/officeDocument/2006/relationships/hyperlink" Target="https://www.europarl.europa.eu/doceo/document/CJ72-AM-786820_EN.pdf#page=108" TargetMode="External"/><Relationship Id="rIdVerifiedPET87" Type="http://schemas.openxmlformats.org/officeDocument/2006/relationships/hyperlink" Target="https://www.europarl.europa.eu/doceo/document/CJ72-AM-786820_EN.pdf#page=123" TargetMode="External"/><Relationship Id="rIdVerifiedPET88" Type="http://schemas.openxmlformats.org/officeDocument/2006/relationships/hyperlink" Target="https://www.europarl.europa.eu/doceo/document/CJ72-AM-786820_EN.pdf#page=146" TargetMode="External"/><Relationship Id="rIdVerifiedPET89" Type="http://schemas.openxmlformats.org/officeDocument/2006/relationships/hyperlink" Target="https://www.europarl.europa.eu/doceo/document/CJ72-AM-786820_EN.pdf#page=151" TargetMode="External"/><Relationship Id="rIdVerifiedPET90" Type="http://schemas.openxmlformats.org/officeDocument/2006/relationships/hyperlink" Target="https://www.europarl.europa.eu/doceo/document/CJ72-AM-786820_EN.pdf#page=152" TargetMode="External"/><Relationship Id="rIdVerifiedPET91" Type="http://schemas.openxmlformats.org/officeDocument/2006/relationships/hyperlink" Target="https://www.europarl.europa.eu/doceo/document/CJ72-AM-786820_EN.pdf#page=154" TargetMode="External"/><Relationship Id="rIdVerifiedPET92" Type="http://schemas.openxmlformats.org/officeDocument/2006/relationships/hyperlink" Target="https://www.europarl.europa.eu/doceo/document/CJ72-AM-786820_EN.pdf#page=164" TargetMode="External"/><Relationship Id="rIdVerifiedPET93" Type="http://schemas.openxmlformats.org/officeDocument/2006/relationships/hyperlink" Target="https://www.europarl.europa.eu/doceo/document/CJ72-AM-786820_EN.pdf#page=169" TargetMode="External"/><Relationship Id="rIdVerifiedPET94" Type="http://schemas.openxmlformats.org/officeDocument/2006/relationships/hyperlink" Target="https://www.europarl.europa.eu/doceo/document/CJ72-AM-790967_EN.pdf#page=8" TargetMode="External"/><Relationship Id="rIdVerifiedPET95" Type="http://schemas.openxmlformats.org/officeDocument/2006/relationships/hyperlink" Target="https://www.europarl.europa.eu/doceo/document/CJ72-AM-790967_EN.pdf#page=170" TargetMode="External"/><Relationship Id="rIdVerifiedPET96" Type="http://schemas.openxmlformats.org/officeDocument/2006/relationships/hyperlink" Target="https://www.europarl.europa.eu/doceo/document/CJ72-AM-790968_EN.pdf#page=64" TargetMode="External"/><Relationship Id="rIdVerifiedPET97" Type="http://schemas.openxmlformats.org/officeDocument/2006/relationships/hyperlink" Target="https://www.europarl.europa.eu/doceo/document/CJ72-AM-791071_EN.pdf#page=4" TargetMode="External"/><Relationship Id="rIdVerifiedPET98" Type="http://schemas.openxmlformats.org/officeDocument/2006/relationships/hyperlink" Target="https://www.europarl.europa.eu/doceo/document/CJ72-AM-791071_EN.pdf#page=6" TargetMode="External"/><Relationship Id="rIdVerifiedPET99" Type="http://schemas.openxmlformats.org/officeDocument/2006/relationships/hyperlink" Target="https://www.europarl.europa.eu/doceo/document/CJ72-AM-791071_EN.pdf#page=33" TargetMode="External"/><Relationship Id="rIdVerifiedPET100" Type="http://schemas.openxmlformats.org/officeDocument/2006/relationships/hyperlink" Target="https://www.europarl.europa.eu/doceo/document/CJ72-AM-791071_EN.pdf#page=37" TargetMode="External"/><Relationship Id="rIdVerifiedPET101" Type="http://schemas.openxmlformats.org/officeDocument/2006/relationships/hyperlink" Target="https://www.europarl.europa.eu/doceo/document/CJ72-AM-791071_EN.pdf#page=38" TargetMode="External"/><Relationship Id="rIdVerifiedPET102" Type="http://schemas.openxmlformats.org/officeDocument/2006/relationships/hyperlink" Target="https://www.europarl.europa.eu/doceo/document/CJ72-AM-791071_EN.pdf#page=95" TargetMode="External"/><Relationship Id="rIdVerifiedPET103" Type="http://schemas.openxmlformats.org/officeDocument/2006/relationships/hyperlink" Target="https://www.europarl.europa.eu/doceo/document/CJ72-AM-791071_EN.pdf#page=96" TargetMode="External"/><Relationship Id="rIdVerifiedPET104" Type="http://schemas.openxmlformats.org/officeDocument/2006/relationships/hyperlink" Target="https://www.europarl.europa.eu/doceo/document/CJ72-AM-791071_EN.pdf#page=143" TargetMode="External"/><Relationship Id="rIdVerifiedPET105" Type="http://schemas.openxmlformats.org/officeDocument/2006/relationships/hyperlink" Target="https://www.europarl.europa.eu/doceo/document/CJ72-AM-791071_EN.pdf#page=150" TargetMode="External"/><Relationship Id="rIdVerifiedPET106" Type="http://schemas.openxmlformats.org/officeDocument/2006/relationships/hyperlink" Target="https://www.europarl.europa.eu/doceo/document/CJ72-AM-791071_EN.pdf#page=173" TargetMode="External"/><Relationship Id="rIdVerifiedPET107" Type="http://schemas.openxmlformats.org/officeDocument/2006/relationships/hyperlink" Target="https://www.europarl.europa.eu/doceo/document/CJ72-AM-791072_EN.pdf" TargetMode="External"/><Relationship Id="rIdVerifiedPET108" Type="http://schemas.openxmlformats.org/officeDocument/2006/relationships/hyperlink" Target="https://www.europarl.europa.eu/doceo/document/CJ72-AM-791072_EN.pdf" TargetMode="External"/><Relationship Id="rIdVerifiedPET109" Type="http://schemas.openxmlformats.org/officeDocument/2006/relationships/hyperlink" Target="https://www.europarl.europa.eu/doceo/document/CJ72-AM-791072_EN.pdf" TargetMode="External"/><Relationship Id="rIdVerifiedPET110" Type="http://schemas.openxmlformats.org/officeDocument/2006/relationships/hyperlink" Target="https://www.europarl.europa.eu/doceo/document/CJ72-AM-791072_EN.pdf" TargetMode="External"/><Relationship Id="rIdVerifiedPET111" Type="http://schemas.openxmlformats.org/officeDocument/2006/relationships/hyperlink" Target="https://www.europarl.europa.eu/doceo/document/CJ72-AM-791072_EN.pdf" TargetMode="External"/><Relationship Id="rIdVerifiedPET112" Type="http://schemas.openxmlformats.org/officeDocument/2006/relationships/hyperlink" Target="https://www.europarl.europa.eu/doceo/document/CJ72-AM-791072_EN.pdf" TargetMode="External"/><Relationship Id="rIdVerifiedPET113" Type="http://schemas.openxmlformats.org/officeDocument/2006/relationships/hyperlink" Target="https://www.europarl.europa.eu/doceo/document/CJ72-AM-791072_EN.pdf" TargetMode="External"/><Relationship Id="rIdVerifiedPET114" Type="http://schemas.openxmlformats.org/officeDocument/2006/relationships/hyperlink" Target="https://www.europarl.europa.eu/doceo/document/CJ72-AM-791072_EN.pdf" TargetMode="External"/><Relationship Id="rIdVerifiedPET115" Type="http://schemas.openxmlformats.org/officeDocument/2006/relationships/hyperlink" Target="https://www.europarl.europa.eu/doceo/document/CJ72-AM-791072_EN.pdf" TargetMode="External"/><Relationship Id="rIdVerifiedPET116" Type="http://schemas.openxmlformats.org/officeDocument/2006/relationships/hyperlink" Target="https://www.europarl.europa.eu/doceo/document/CJ72-AM-791072_EN.pdf" TargetMode="External"/><Relationship Id="rIdVerifiedPET117" Type="http://schemas.openxmlformats.org/officeDocument/2006/relationships/hyperlink" Target="https://www.europarl.europa.eu/doceo/document/CJ72-AM-791072_EN.pdf" TargetMode="External"/><Relationship Id="rIdVerifiedPET118" Type="http://schemas.openxmlformats.org/officeDocument/2006/relationships/hyperlink" Target="https://www.europarl.europa.eu/doceo/document/CJ72-AM-791072_EN.pdf" TargetMode="External"/><Relationship Id="rIdVerifiedPET119" Type="http://schemas.openxmlformats.org/officeDocument/2006/relationships/hyperlink" Target="https://www.europarl.europa.eu/doceo/document/CJ72-AM-791072_EN.pdf" TargetMode="External"/><Relationship Id="rIdVerifiedPET120" Type="http://schemas.openxmlformats.org/officeDocument/2006/relationships/hyperlink" Target="https://www.europarl.europa.eu/doceo/document/CJ72-AM-791072_EN.pdf" TargetMode="External"/><Relationship Id="rIdVerifiedPET121" Type="http://schemas.openxmlformats.org/officeDocument/2006/relationships/hyperlink" Target="https://www.europarl.europa.eu/doceo/document/CJ72-AM-791072_EN.pdf" TargetMode="External"/><Relationship Id="rIdVerifiedPET122" Type="http://schemas.openxmlformats.org/officeDocument/2006/relationships/hyperlink" Target="https://www.europarl.europa.eu/doceo/document/CJ72-AM-791072_EN.pdf" TargetMode="External"/><Relationship Id="rIdVerifiedPET123" Type="http://schemas.openxmlformats.org/officeDocument/2006/relationships/hyperlink" Target="https://www.europarl.europa.eu/doceo/document/CJ72-AM-791073_EN.pdf" TargetMode="External"/><Relationship Id="rIdVerifiedPET124" Type="http://schemas.openxmlformats.org/officeDocument/2006/relationships/hyperlink" Target="https://www.europarl.europa.eu/doceo/document/CJ72-AM-791073_EN.pdf" TargetMode="External"/><Relationship Id="rIdVerifiedPET125" Type="http://schemas.openxmlformats.org/officeDocument/2006/relationships/hyperlink" Target="https://www.europarl.europa.eu/doceo/document/CJ72-AM-791073_EN.pdf" TargetMode="External"/><Relationship Id="rIdVerifiedPET126" Type="http://schemas.openxmlformats.org/officeDocument/2006/relationships/hyperlink" Target="https://www.europarl.europa.eu/doceo/document/CJ72-AM-791073_EN.pdf" TargetMode="External"/><Relationship Id="rIdVerifiedPET127" Type="http://schemas.openxmlformats.org/officeDocument/2006/relationships/hyperlink" Target="https://www.europarl.europa.eu/doceo/document/CJ72-AM-791073_EN.pdf" TargetMode="External"/><Relationship Id="rIdVerifiedPET128" Type="http://schemas.openxmlformats.org/officeDocument/2006/relationships/hyperlink" Target="https://www.europarl.europa.eu/doceo/document/CJ72-AM-791873_EN.pdf" TargetMode="External"/><Relationship Id="rIdVerifiedPET129" Type="http://schemas.openxmlformats.org/officeDocument/2006/relationships/hyperlink" Target="https://www.europarl.europa.eu/doceo/document/CJ72-AM-791873_EN.pdf" TargetMode="External"/><Relationship Id="rIdVerifiedPET130" Type="http://schemas.openxmlformats.org/officeDocument/2006/relationships/hyperlink" Target="https://www.europarl.europa.eu/doceo/document/CJ72-AM-791873_EN.pdf" TargetMode="External"/><Relationship Id="rIdVerifiedPET131" Type="http://schemas.openxmlformats.org/officeDocument/2006/relationships/hyperlink" Target="https://www.europarl.europa.eu/doceo/document/CJ72-AM-791873_EN.pdf" TargetMode="External"/><Relationship Id="rIdVerifiedPET132" Type="http://schemas.openxmlformats.org/officeDocument/2006/relationships/hyperlink" Target="https://www.europarl.europa.eu/doceo/document/CJ72-AM-791873_EN.pdf" TargetMode="External"/><Relationship Id="rIdVerifiedPET133" Type="http://schemas.openxmlformats.org/officeDocument/2006/relationships/hyperlink" Target="https://www.europarl.europa.eu/doceo/document/CJ72-AM-791874_EN.pdf#page=78" TargetMode="External"/><Relationship Id="rIdVerifiedPET134" Type="http://schemas.openxmlformats.org/officeDocument/2006/relationships/hyperlink" Target="https://www.europarl.europa.eu/doceo/document/CJ72-AM-791874_EN.pdf#page=84" TargetMode="External"/><Relationship Id="rIdVerifiedPET135" Type="http://schemas.openxmlformats.org/officeDocument/2006/relationships/hyperlink" Target="https://www.europarl.europa.eu/doceo/document/CJ72-AM-791874_EN.pdf#page=124" TargetMode="External"/><Relationship Id="rIdVerifiedPET136" Type="http://schemas.openxmlformats.org/officeDocument/2006/relationships/hyperlink" Target="https://www.europarl.europa.eu/doceo/document/CJ72-AM-791883_EN.pdf" TargetMode="External"/><Relationship Id="rIdVerifiedPET137" Type="http://schemas.openxmlformats.org/officeDocument/2006/relationships/hyperlink" Target="https://www.europarl.europa.eu/doceo/document/CJ72-AM-791071_EN.pdf#page=61" TargetMode="External"/><Relationship Id="rIdVerifiedPET138" Type="http://schemas.openxmlformats.org/officeDocument/2006/relationships/hyperlink" Target="https://www.europarl.europa.eu/doceo/document/CJ72-AM-791072_EN.pdf" TargetMode="External"/><Relationship Id="rIdVerifiedPET139" Type="http://schemas.openxmlformats.org/officeDocument/2006/relationships/hyperlink" Target="https://www.europarl.europa.eu/doceo/document/CJ72-AM-791073_EN.pdf" TargetMode="External"/><Relationship Id="rIdVerifiedPET140" Type="http://schemas.openxmlformats.org/officeDocument/2006/relationships/hyperlink" Target="https://www.europarl.europa.eu/doceo/document/CJ72-AM-791873_EN.pdf" TargetMode="External"/><Relationship Id="rIdVerifiedPET141" Type="http://schemas.openxmlformats.org/officeDocument/2006/relationships/hyperlink" Target="https://www.europarl.europa.eu/doceo/document/CJ72-AM-791873_EN.pdf" TargetMode="External"/><Relationship Id="rIdVerifiedPET142" Type="http://schemas.openxmlformats.org/officeDocument/2006/relationships/hyperlink" Target="https://www.europarl.europa.eu/doceo/document/CJ72-AM-786820_EN.pdf#page=132" TargetMode="External"/><Relationship Id="rIdVerifiedPET143" Type="http://schemas.openxmlformats.org/officeDocument/2006/relationships/hyperlink" Target="https://www.europarl.europa.eu/doceo/document/CJ72-AM-790967_EN.pdf#page=30" TargetMode="External"/><Relationship Id="rIdVerifiedPET144" Type="http://schemas.openxmlformats.org/officeDocument/2006/relationships/hyperlink" Target="https://www.europarl.europa.eu/doceo/document/CJ72-AM-790967_EN.pdf#page=75" TargetMode="External"/><Relationship Id="rIdVerifiedPET145" Type="http://schemas.openxmlformats.org/officeDocument/2006/relationships/hyperlink" Target="https://www.europarl.europa.eu/doceo/document/CJ72-AM-791073_EN.pdf" TargetMode="External"/><Relationship Id="rIdVerifiedPET146" Type="http://schemas.openxmlformats.org/officeDocument/2006/relationships/hyperlink" Target="https://www.europarl.europa.eu/doceo/document/CJ72-AM-791073_EN.pdf" TargetMode="External"/><Relationship Id="rIdVerifiedPET147" Type="http://schemas.openxmlformats.org/officeDocument/2006/relationships/hyperlink" Target="https://www.europarl.europa.eu/doceo/document/CJ72-AM-791873_EN.pdf" TargetMode="External"/><Relationship Id="rIdVerifiedPET148" Type="http://schemas.openxmlformats.org/officeDocument/2006/relationships/hyperlink" Target="https://www.europarl.europa.eu/doceo/document/CJ72-AM-791873_EN.pdf" TargetMode="External"/><Relationship Id="rIdVerifiedPET149" Type="http://schemas.openxmlformats.org/officeDocument/2006/relationships/hyperlink" Target="https://www.europarl.europa.eu/doceo/document/CJ72-AM-791873_EN.pdf" TargetMode="External"/><Relationship Id="rIdVerifiedPET150" Type="http://schemas.openxmlformats.org/officeDocument/2006/relationships/hyperlink" Target="https://www.europarl.europa.eu/doceo/document/CJ72-AM-791873_EN.pdf" TargetMode="External"/><Relationship Id="rIdVerifiedPET151" Type="http://schemas.openxmlformats.org/officeDocument/2006/relationships/hyperlink" Target="https://www.europarl.europa.eu/doceo/document/CJ72-AM-791873_EN.pdf" TargetMode="External"/><Relationship Id="rIdVerifiedPET152" Type="http://schemas.openxmlformats.org/officeDocument/2006/relationships/hyperlink" Target="https://www.europarl.europa.eu/doceo/document/CJ72-AM-791873_EN.pdf" TargetMode="External"/><Relationship Id="rIdVerifiedPET153" Type="http://schemas.openxmlformats.org/officeDocument/2006/relationships/hyperlink" Target="https://www.europarl.europa.eu/doceo/document/CJ72-AM-791873_EN.pdf" TargetMode="External"/><Relationship Id="rIdVerifiedPET154" Type="http://schemas.openxmlformats.org/officeDocument/2006/relationships/hyperlink" Target="https://www.europarl.europa.eu/doceo/document/CJ72-AM-790968_EN.pdf#page=25" TargetMode="External"/><Relationship Id="rIdVerifiedPET155" Type="http://schemas.openxmlformats.org/officeDocument/2006/relationships/hyperlink" Target="https://www.europarl.europa.eu/doceo/document/CJ72-AM-790968_EN.pdf#page=44" TargetMode="External"/><Relationship Id="rIdVerifiedPET156" Type="http://schemas.openxmlformats.org/officeDocument/2006/relationships/hyperlink" Target="https://www.europarl.europa.eu/doceo/document/CJ72-AM-791873_EN.pdf" TargetMode="External"/><Relationship Id="rIdVerifiedPET157" Type="http://schemas.openxmlformats.org/officeDocument/2006/relationships/hyperlink" Target="https://www.europarl.europa.eu/doceo/document/CJ72-AM-791874_EN.pdf#page=16" TargetMode="External"/><Relationship Id="rIdVerifiedPET158" Type="http://schemas.openxmlformats.org/officeDocument/2006/relationships/hyperlink" Target="https://www.europarl.europa.eu/doceo/document/CJ72-AM-786820_EN.pdf#page=132" TargetMode="External"/><Relationship Id="rIdVerifiedPET159" Type="http://schemas.openxmlformats.org/officeDocument/2006/relationships/hyperlink" Target="https://www.europarl.europa.eu/doceo/document/CJ72-AM-790967_EN.pdf#page=30" TargetMode="External"/><Relationship Id="rIdVerifiedPET160" Type="http://schemas.openxmlformats.org/officeDocument/2006/relationships/hyperlink" Target="https://www.europarl.europa.eu/doceo/document/CJ72-AM-790967_EN.pdf#page=55" TargetMode="External"/><Relationship Id="rIdVerifiedPET161" Type="http://schemas.openxmlformats.org/officeDocument/2006/relationships/hyperlink" Target="https://www.europarl.europa.eu/doceo/document/CJ72-AM-790967_EN.pdf#page=75" TargetMode="External"/><Relationship Id="rIdVerifiedPET162" Type="http://schemas.openxmlformats.org/officeDocument/2006/relationships/hyperlink" Target="https://www.europarl.europa.eu/doceo/document/CJ72-AM-791073_EN.pdf" TargetMode="External"/><Relationship Id="rIdVerifiedPET163" Type="http://schemas.openxmlformats.org/officeDocument/2006/relationships/hyperlink" Target="https://www.europarl.europa.eu/doceo/document/CJ72-AM-791073_EN.pdf" TargetMode="External"/><Relationship Id="rIdVerifiedPET164" Type="http://schemas.openxmlformats.org/officeDocument/2006/relationships/hyperlink" Target="https://www.europarl.europa.eu/doceo/document/CJ72-AM-791873_EN.pdf" TargetMode="External"/><Relationship Id="rIdVerifiedPET165" Type="http://schemas.openxmlformats.org/officeDocument/2006/relationships/hyperlink" Target="https://www.europarl.europa.eu/doceo/document/CJ72-AM-791873_EN.pdf" TargetMode="External"/><Relationship Id="rIdVerifiedPET166" Type="http://schemas.openxmlformats.org/officeDocument/2006/relationships/hyperlink" Target="https://www.europarl.europa.eu/doceo/document/CJ72-AM-791873_EN.pdf" TargetMode="External"/><Relationship Id="rIdVerifiedPET167" Type="http://schemas.openxmlformats.org/officeDocument/2006/relationships/hyperlink" Target="https://www.europarl.europa.eu/doceo/document/CJ72-AM-791873_EN.pdf" TargetMode="External"/><Relationship Id="rIdVerifiedPET168" Type="http://schemas.openxmlformats.org/officeDocument/2006/relationships/hyperlink" Target="https://www.europarl.europa.eu/doceo/document/CJ72-AM-791873_EN.pdf" TargetMode="External"/><Relationship Id="rIdVerifiedPET169" Type="http://schemas.openxmlformats.org/officeDocument/2006/relationships/hyperlink" Target="https://www.europarl.europa.eu/doceo/document/CJ72-AM-791874_EN.pdf#page=11" TargetMode="External"/><Relationship Id="rIdVerifiedPET170" Type="http://schemas.openxmlformats.org/officeDocument/2006/relationships/hyperlink" Target="https://www.europarl.europa.eu/doceo/document/CJ72-AM-791874_EN.pdf#page=56" TargetMode="External"/><Relationship Id="rIdVerifiedPET171" Type="http://schemas.openxmlformats.org/officeDocument/2006/relationships/hyperlink" Target="https://www.europarl.europa.eu/doceo/document/CJ72-AM-791874_EN.pdf#page=59" TargetMode="External"/><Relationship Id="rIdVerifiedPET172" Type="http://schemas.openxmlformats.org/officeDocument/2006/relationships/hyperlink" Target="https://www.europarl.europa.eu/doceo/document/CJ72-AM-791874_EN.pdf#page=59" TargetMode="External"/><Relationship Id="rIdVerifiedPET173" Type="http://schemas.openxmlformats.org/officeDocument/2006/relationships/hyperlink" Target="https://www.europarl.europa.eu/doceo/document/CJ72-AM-790967_EN.pdf#page=72" TargetMode="External"/><Relationship Id="rIdVerifiedPET174" Type="http://schemas.openxmlformats.org/officeDocument/2006/relationships/hyperlink" Target="https://www.europarl.europa.eu/doceo/document/CJ72-AM-786820_EN.pdf#page=132" TargetMode="External"/><Relationship Id="rIdVerifiedPET175" Type="http://schemas.openxmlformats.org/officeDocument/2006/relationships/hyperlink" Target="https://www.europarl.europa.eu/doceo/document/CJ72-AM-791073_EN.pdf" TargetMode="External"/><Relationship Id="rIdVerifiedPET176" Type="http://schemas.openxmlformats.org/officeDocument/2006/relationships/hyperlink" Target="https://www.europarl.europa.eu/doceo/document/CJ72-AM-791873_EN.pdf" TargetMode="External"/><Relationship Id="rIdVerifiedPET177" Type="http://schemas.openxmlformats.org/officeDocument/2006/relationships/hyperlink" Target="https://www.europarl.europa.eu/doceo/document/CJ72-AM-791873_EN.pdf" TargetMode="External"/><Relationship Id="rIdVerifiedPET178" Type="http://schemas.openxmlformats.org/officeDocument/2006/relationships/hyperlink" Target="https://www.europarl.europa.eu/doceo/document/CJ72-AM-791873_EN.pdf" TargetMode="External"/><Relationship Id="rIdVerifiedPET179" Type="http://schemas.openxmlformats.org/officeDocument/2006/relationships/hyperlink" Target="https://www.europarl.europa.eu/doceo/document/CJ72-AM-791873_EN.pdf" TargetMode="External"/><Relationship Id="rIdVerifiedPET180" Type="http://schemas.openxmlformats.org/officeDocument/2006/relationships/hyperlink" Target="https://www.europarl.europa.eu/doceo/document/CJ72-AM-791873_EN.pdf" TargetMode="External"/><Relationship Id="rIdVerifiedPET181" Type="http://schemas.openxmlformats.org/officeDocument/2006/relationships/hyperlink" Target="https://www.europarl.europa.eu/doceo/document/CJ72-AM-791874_EN.pdf#page=56" TargetMode="External"/><Relationship Id="rIdVerifiedPET182" Type="http://schemas.openxmlformats.org/officeDocument/2006/relationships/hyperlink" Target="https://www.europarl.europa.eu/doceo/document/CJ72-AM-791874_EN.pdf#page=59" TargetMode="External"/><Relationship Id="rIdVerifiedPET183" Type="http://schemas.openxmlformats.org/officeDocument/2006/relationships/hyperlink" Target="https://www.europarl.europa.eu/doceo/document/CJ72-AM-791874_EN.pdf#page=59" TargetMode="External"/><Relationship Id="rIdVerifiedPET184" Type="http://schemas.openxmlformats.org/officeDocument/2006/relationships/hyperlink" Target="https://www.europarl.europa.eu/doceo/document/CJ72-AM-790967_EN.pdf#page=65" TargetMode="External"/><Relationship Id="rIdVerifiedPET185" Type="http://schemas.openxmlformats.org/officeDocument/2006/relationships/hyperlink" Target="https://www.europarl.europa.eu/doceo/document/CJ72-AM-786820_EN.pdf#page=19" TargetMode="External"/><Relationship Id="rIdVerifiedPET186" Type="http://schemas.openxmlformats.org/officeDocument/2006/relationships/hyperlink" Target="https://www.europarl.europa.eu/doceo/document/CJ72-AM-786820_EN.pdf#page=105" TargetMode="External"/><Relationship Id="rIdVerifiedPET187" Type="http://schemas.openxmlformats.org/officeDocument/2006/relationships/hyperlink" Target="https://www.europarl.europa.eu/doceo/document/CJ72-AM-786820_EN.pdf#page=123" TargetMode="External"/><Relationship Id="rIdVerifiedPET188" Type="http://schemas.openxmlformats.org/officeDocument/2006/relationships/hyperlink" Target="https://www.europarl.europa.eu/doceo/document/CJ72-AM-786820_EN.pdf#page=164" TargetMode="External"/><Relationship Id="rIdVerifiedPET189" Type="http://schemas.openxmlformats.org/officeDocument/2006/relationships/hyperlink" Target="https://www.europarl.europa.eu/doceo/document/CJ72-AM-786820_EN.pdf#page=169" TargetMode="External"/><Relationship Id="rIdVerifiedPET190" Type="http://schemas.openxmlformats.org/officeDocument/2006/relationships/hyperlink" Target="https://www.europarl.europa.eu/doceo/document/CJ72-AM-791071_EN.pdf#page=33" TargetMode="External"/><Relationship Id="rIdVerifiedPET191" Type="http://schemas.openxmlformats.org/officeDocument/2006/relationships/hyperlink" Target="https://www.europarl.europa.eu/doceo/document/CJ72-AM-791071_EN.pdf#page=143" TargetMode="External"/><Relationship Id="rIdVerifiedPET192" Type="http://schemas.openxmlformats.org/officeDocument/2006/relationships/hyperlink" Target="https://www.europarl.europa.eu/doceo/document/CJ72-AM-791073_EN.pdf" TargetMode="External"/><Relationship Id="rIdVerifiedPET193" Type="http://schemas.openxmlformats.org/officeDocument/2006/relationships/hyperlink" Target="https://www.europarl.europa.eu/doceo/document/CJ72-AM-791073_EN.pdf" TargetMode="External"/><Relationship Id="rIdVerifiedPET194" Type="http://schemas.openxmlformats.org/officeDocument/2006/relationships/hyperlink" Target="https://www.europarl.europa.eu/doceo/document/CJ72-AM-791073_EN.pdf" TargetMode="External"/><Relationship Id="rIdVerifiedPET195" Type="http://schemas.openxmlformats.org/officeDocument/2006/relationships/hyperlink" Target="https://www.europarl.europa.eu/doceo/document/CJ72-AM-791874_EN.pdf#page=78" TargetMode="External"/><Relationship Id="rIdVerifiedPET196" Type="http://schemas.openxmlformats.org/officeDocument/2006/relationships/hyperlink" Target="https://www.europarl.europa.eu/doceo/document/CJ72-AM-791874_EN.pdf#page=84" TargetMode="External"/><Relationship Id="rIdVerifiedPET197" Type="http://schemas.openxmlformats.org/officeDocument/2006/relationships/hyperlink" Target="https://www.europarl.europa.eu/doceo/document/CJ72-AM-786820_EN.pdf#page=152" TargetMode="External"/><Relationship Id="rIdVerifiedPET198" Type="http://schemas.openxmlformats.org/officeDocument/2006/relationships/hyperlink" Target="https://www.europarl.europa.eu/doceo/document/CJ72-AM-791071_EN.pdf#page=115" TargetMode="External"/><Relationship Id="rIdVerifiedPET199" Type="http://schemas.openxmlformats.org/officeDocument/2006/relationships/hyperlink" Target="https://www.europarl.europa.eu/doceo/document/CJ72-AM-791072_EN.pdf" TargetMode="External"/><Relationship Id="rIdVerifiedPET200" Type="http://schemas.openxmlformats.org/officeDocument/2006/relationships/hyperlink" Target="https://www.europarl.europa.eu/doceo/document/CJ72-AM-791073_EN.pdf" TargetMode="External"/><Relationship Id="rIdVerifiedPET201" Type="http://schemas.openxmlformats.org/officeDocument/2006/relationships/hyperlink" Target="https://www.europarl.europa.eu/doceo/document/CJ72-AM-791873_EN.pdf" TargetMode="External"/><Relationship Id="rIdVerifiedPET202" Type="http://schemas.openxmlformats.org/officeDocument/2006/relationships/hyperlink" Target="https://www.europarl.europa.eu/doceo/document/CJ72-AM-791873_EN.pdf" TargetMode="External"/><Relationship Id="rIdVerifiedPET203" Type="http://schemas.openxmlformats.org/officeDocument/2006/relationships/hyperlink" Target="https://www.europarl.europa.eu/doceo/document/CJ72-AM-791873_EN.pdf" TargetMode="External"/><Relationship Id="rIdVerifiedPET204" Type="http://schemas.openxmlformats.org/officeDocument/2006/relationships/hyperlink" Target="https://www.europarl.europa.eu/doceo/document/CJ72-AM-791873_EN.pdf" TargetMode="External"/><Relationship Id="rIdVerifiedPET205" Type="http://schemas.openxmlformats.org/officeDocument/2006/relationships/hyperlink" Target="https://www.europarl.europa.eu/doceo/document/CJ72-AM-791873_EN.pdf" TargetMode="External"/><Relationship Id="rIdVerifiedPET206" Type="http://schemas.openxmlformats.org/officeDocument/2006/relationships/hyperlink" Target="https://www.europarl.europa.eu/doceo/document/CJ72-PR-786818_EN.pdf" TargetMode="External"/><Relationship Id="rIdVerifiedPET207" Type="http://schemas.openxmlformats.org/officeDocument/2006/relationships/hyperlink" Target="https://www.europarl.europa.eu/doceo/document/CJ72-PR-786818_EN.pdf" TargetMode="External"/><Relationship Id="rIdVerifiedPET208" Type="http://schemas.openxmlformats.org/officeDocument/2006/relationships/hyperlink" Target="https://www.europarl.europa.eu/doceo/document/CJ72-PR-786818_EN.pdf" TargetMode="External"/><Relationship Id="rIdVerifiedPET209" Type="http://schemas.openxmlformats.org/officeDocument/2006/relationships/hyperlink" Target="https://www.europarl.europa.eu/doceo/document/CJ72-AM-786820_EN.pdf#page=132" TargetMode="External"/><Relationship Id="rIdVerifiedPET210" Type="http://schemas.openxmlformats.org/officeDocument/2006/relationships/hyperlink" Target="https://www.europarl.europa.eu/doceo/document/CJ72-AM-790967_EN.pdf#page=30" TargetMode="External"/><Relationship Id="rIdVerifiedPET211" Type="http://schemas.openxmlformats.org/officeDocument/2006/relationships/hyperlink" Target="https://www.europarl.europa.eu/doceo/document/CJ72-AM-791073_EN.pdf" TargetMode="External"/><Relationship Id="rIdVerifiedPET212" Type="http://schemas.openxmlformats.org/officeDocument/2006/relationships/hyperlink" Target="https://www.europarl.europa.eu/doceo/document/CJ72-AM-791873_EN.pdf" TargetMode="External"/><Relationship Id="rIdVerifiedPET213" Type="http://schemas.openxmlformats.org/officeDocument/2006/relationships/hyperlink" Target="https://www.europarl.europa.eu/doceo/document/CJ72-AM-791873_EN.pdf" TargetMode="External"/><Relationship Id="rIdVerifiedPET214" Type="http://schemas.openxmlformats.org/officeDocument/2006/relationships/hyperlink" Target="https://www.europarl.europa.eu/doceo/document/CJ72-AM-791873_EN.pdf" TargetMode="External"/><Relationship Id="rIdVerifiedPET215" Type="http://schemas.openxmlformats.org/officeDocument/2006/relationships/hyperlink" Target="https://www.europarl.europa.eu/doceo/document/CJ72-AM-791873_EN.pdf" TargetMode="External"/><Relationship Id="rIdVerifiedPET216" Type="http://schemas.openxmlformats.org/officeDocument/2006/relationships/hyperlink" Target="https://www.europarl.europa.eu/doceo/document/CJ72-AM-790967_EN.pdf#page=74" TargetMode="External"/><Relationship Id="rIdVerifiedPET217" Type="http://schemas.openxmlformats.org/officeDocument/2006/relationships/hyperlink" Target="https://www.europarl.europa.eu/doceo/document/CJ72-AM-790967_EN.pdf#page=75" TargetMode="External"/><Relationship Id="rIdVerifiedPET218" Type="http://schemas.openxmlformats.org/officeDocument/2006/relationships/hyperlink" Target="https://www.europarl.europa.eu/doceo/document/CJ72-AM-791072_EN.pdf" TargetMode="External"/><Relationship Id="rIdVerifiedPET219" Type="http://schemas.openxmlformats.org/officeDocument/2006/relationships/hyperlink" Target="https://www.europarl.europa.eu/doceo/document/CJ72-AM-791072_EN.pdf" TargetMode="External"/><Relationship Id="rIdVerifiedPET220" Type="http://schemas.openxmlformats.org/officeDocument/2006/relationships/hyperlink" Target="https://www.europarl.europa.eu/doceo/document/CJ72-AM-791072_EN.pdf" TargetMode="External"/><Relationship Id="rIdVerifiedPET221" Type="http://schemas.openxmlformats.org/officeDocument/2006/relationships/hyperlink" Target="https://www.europarl.europa.eu/doceo/document/CJ72-AM-791072_EN.pdf" TargetMode="External"/><Relationship Id="rIdVerifiedPET222" Type="http://schemas.openxmlformats.org/officeDocument/2006/relationships/hyperlink" Target="https://www.europarl.europa.eu/doceo/document/CJ72-AM-791073_EN.pdf" TargetMode="External"/><Relationship Id="rIdVerifiedPET223" Type="http://schemas.openxmlformats.org/officeDocument/2006/relationships/hyperlink" Target="https://www.europarl.europa.eu/doceo/document/CJ72-AM-791073_EN.pdf" TargetMode="External"/><Relationship Id="rIdVerifiedPET224" Type="http://schemas.openxmlformats.org/officeDocument/2006/relationships/hyperlink" Target="https://www.europarl.europa.eu/doceo/document/CJ72-AM-791073_EN.pdf" TargetMode="External"/><Relationship Id="rIdVerifiedPET225" Type="http://schemas.openxmlformats.org/officeDocument/2006/relationships/hyperlink" Target="https://www.europarl.europa.eu/doceo/document/CJ72-AM-791073_EN.pdf" TargetMode="External"/><Relationship Id="rIdVerifiedPET226" Type="http://schemas.openxmlformats.org/officeDocument/2006/relationships/hyperlink" Target="https://www.europarl.europa.eu/doceo/document/CJ72-AM-791073_EN.pdf" TargetMode="External"/><Relationship Id="rIdVerifiedPET227" Type="http://schemas.openxmlformats.org/officeDocument/2006/relationships/hyperlink" Target="https://www.europarl.europa.eu/doceo/document/CJ72-AM-791073_EN.pdf" TargetMode="External"/><Relationship Id="rIdVerifiedPET228" Type="http://schemas.openxmlformats.org/officeDocument/2006/relationships/hyperlink" Target="https://www.europarl.europa.eu/doceo/document/CJ72-AM-791873_EN.pdf" TargetMode="External"/><Relationship Id="rIdVerifiedPET229" Type="http://schemas.openxmlformats.org/officeDocument/2006/relationships/hyperlink" Target="https://www.europarl.europa.eu/doceo/document/CJ72-AM-791873_EN.pdf" TargetMode="External"/><Relationship Id="rIdVerifiedPET230" Type="http://schemas.openxmlformats.org/officeDocument/2006/relationships/hyperlink" Target="https://www.europarl.europa.eu/doceo/document/CJ72-AM-791873_EN.pdf" TargetMode="External"/><Relationship Id="rIdVerifiedPET231" Type="http://schemas.openxmlformats.org/officeDocument/2006/relationships/hyperlink" Target="https://www.europarl.europa.eu/doceo/document/CJ72-AM-791873_EN.pdf" TargetMode="External"/><Relationship Id="rIdVerifiedPET232" Type="http://schemas.openxmlformats.org/officeDocument/2006/relationships/hyperlink" Target="https://www.europarl.europa.eu/doceo/document/CJ72-AM-791873_EN.pdf" TargetMode="External"/><Relationship Id="rIdVerifiedPET233" Type="http://schemas.openxmlformats.org/officeDocument/2006/relationships/hyperlink" Target="https://www.europarl.europa.eu/doceo/document/CJ72-AM-791873_EN.pdf" TargetMode="External"/><Relationship Id="rIdVerifiedPET234" Type="http://schemas.openxmlformats.org/officeDocument/2006/relationships/hyperlink" Target="https://www.europarl.europa.eu/doceo/document/CJ72-AM-791873_EN.pdf" TargetMode="External"/><Relationship Id="rIdVerifiedPET235" Type="http://schemas.openxmlformats.org/officeDocument/2006/relationships/hyperlink" Target="https://www.europarl.europa.eu/doceo/document/CJ72-AM-791873_EN.pdf" TargetMode="External"/><Relationship Id="rIdVerifiedPET236" Type="http://schemas.openxmlformats.org/officeDocument/2006/relationships/hyperlink" Target="https://www.europarl.europa.eu/doceo/document/CJ72-AM-791873_EN.pdf" TargetMode="External"/><Relationship Id="rIdVerifiedPET237" Type="http://schemas.openxmlformats.org/officeDocument/2006/relationships/hyperlink" Target="https://www.europarl.europa.eu/doceo/document/CJ72-AM-791873_EN.pdf" TargetMode="External"/><Relationship Id="rIdVerifiedPET238" Type="http://schemas.openxmlformats.org/officeDocument/2006/relationships/hyperlink" Target="https://www.europarl.europa.eu/doceo/document/CJ72-AM-791873_EN.pdf" TargetMode="External"/><Relationship Id="rIdVerifiedPET239" Type="http://schemas.openxmlformats.org/officeDocument/2006/relationships/hyperlink" Target="https://www.europarl.europa.eu/doceo/document/CJ72-AM-791873_EN.pdf" TargetMode="External"/><Relationship Id="rIdVerifiedPET240" Type="http://schemas.openxmlformats.org/officeDocument/2006/relationships/hyperlink" Target="https://www.europarl.europa.eu/doceo/document/CJ72-AM-791873_EN.pdf" TargetMode="External"/><Relationship Id="rIdVerifiedPET241" Type="http://schemas.openxmlformats.org/officeDocument/2006/relationships/hyperlink" Target="https://www.europarl.europa.eu/doceo/document/CJ72-AM-791873_EN.pdf" TargetMode="External"/><Relationship Id="rIdVerifiedPET242" Type="http://schemas.openxmlformats.org/officeDocument/2006/relationships/hyperlink" Target="https://www.europarl.europa.eu/doceo/document/CJ72-AM-791873_EN.pdf" TargetMode="External"/><Relationship Id="rIdVerifiedPET243" Type="http://schemas.openxmlformats.org/officeDocument/2006/relationships/hyperlink" Target="https://www.europarl.europa.eu/doceo/document/CJ72-AM-791874_EN.pdf#page=37" TargetMode="External"/><Relationship Id="rIdVerifiedPET244" Type="http://schemas.openxmlformats.org/officeDocument/2006/relationships/hyperlink" Target="https://www.europarl.europa.eu/doceo/document/CJ72-AM-791874_EN.pdf#page=39" TargetMode="External"/><Relationship Id="rIdVerifiedPET245" Type="http://schemas.openxmlformats.org/officeDocument/2006/relationships/hyperlink" Target="https://www.europarl.europa.eu/doceo/document/CJ72-AM-791874_EN.pdf#page=34" TargetMode="External"/><Relationship Id="rIdVerifiedPET246" Type="http://schemas.openxmlformats.org/officeDocument/2006/relationships/hyperlink" Target="https://www.europarl.europa.eu/doceo/document/CJ72-AM-791874_EN.pdf#page=130" TargetMode="External"/><Relationship Id="rIdVerifiedPET247" Type="http://schemas.openxmlformats.org/officeDocument/2006/relationships/hyperlink" Target="https://www.europarl.europa.eu/doceo/document/CJ72-AM-791874_EN.pdf#page=142" TargetMode="External"/><Relationship Id="rIdVerifiedPET248" Type="http://schemas.openxmlformats.org/officeDocument/2006/relationships/hyperlink" Target="https://www.europarl.europa.eu/doceo/document/CJ72-AM-791874_EN.pdf#page=143" TargetMode="External"/><Relationship Id="rIdVerifiedPET249" Type="http://schemas.openxmlformats.org/officeDocument/2006/relationships/hyperlink" Target="https://www.europarl.europa.eu/doceo/document/CJ72-AM-791874_EN.pdf#page=144" TargetMode="External"/><Relationship Id="rIdVerifiedPET250" Type="http://schemas.openxmlformats.org/officeDocument/2006/relationships/hyperlink" Target="https://www.europarl.europa.eu/doceo/document/CJ72-AM-791874_EN.pdf#page=145" TargetMode="External"/><Relationship Id="rIdVerifiedPET251" Type="http://schemas.openxmlformats.org/officeDocument/2006/relationships/hyperlink" Target="https://www.europarl.europa.eu/doceo/document/CJ72-AM-786820_EN.pdf#page=128" TargetMode="External"/><Relationship Id="rIdVerifiedPET252" Type="http://schemas.openxmlformats.org/officeDocument/2006/relationships/hyperlink" Target="https://www.europarl.europa.eu/doceo/document/CJ72-AM-790967_EN.pdf#page=23" TargetMode="External"/><Relationship Id="rIdVerifiedPET253" Type="http://schemas.openxmlformats.org/officeDocument/2006/relationships/hyperlink" Target="https://www.europarl.europa.eu/doceo/document/CJ72-AM-790967_EN.pdf#page=63" TargetMode="External"/><Relationship Id="rIdVerifiedPET254" Type="http://schemas.openxmlformats.org/officeDocument/2006/relationships/hyperlink" Target="https://www.europarl.europa.eu/doceo/document/CJ72-AM-790968_EN.pdf#page=15" TargetMode="External"/><Relationship Id="rIdVerifiedPET255" Type="http://schemas.openxmlformats.org/officeDocument/2006/relationships/hyperlink" Target="https://www.europarl.europa.eu/doceo/document/CJ72-AM-790968_EN.pdf#page=16" TargetMode="External"/><Relationship Id="rIdVerifiedPET256" Type="http://schemas.openxmlformats.org/officeDocument/2006/relationships/hyperlink" Target="https://www.europarl.europa.eu/doceo/document/CJ72-AM-790968_EN.pdf#page=66" TargetMode="External"/><Relationship Id="rIdVerifiedPET257" Type="http://schemas.openxmlformats.org/officeDocument/2006/relationships/hyperlink" Target="https://www.europarl.europa.eu/doceo/document/CJ72-AM-791073_EN.pdf" TargetMode="External"/><Relationship Id="rIdVerifiedPET258" Type="http://schemas.openxmlformats.org/officeDocument/2006/relationships/hyperlink" Target="https://www.europarl.europa.eu/doceo/document/CJ72-AM-791073_EN.pdf" TargetMode="External"/><Relationship Id="rIdVerifiedPET259" Type="http://schemas.openxmlformats.org/officeDocument/2006/relationships/hyperlink" Target="https://www.europarl.europa.eu/doceo/document/CJ72-AM-791874_EN.pdf#page=24" TargetMode="External"/><Relationship Id="rIdVerifiedPET260" Type="http://schemas.openxmlformats.org/officeDocument/2006/relationships/hyperlink" Target="https://www.europarl.europa.eu/doceo/document/CJ72-AM-791874_EN.pdf#page=119" TargetMode="External"/><Relationship Id="rIdVerifiedPET261" Type="http://schemas.openxmlformats.org/officeDocument/2006/relationships/hyperlink" Target="https://www.europarl.europa.eu/doceo/document/CJ72-AM-786820_EN.pdf#page=128" TargetMode="External"/><Relationship Id="rIdVerifiedPET262" Type="http://schemas.openxmlformats.org/officeDocument/2006/relationships/hyperlink" Target="https://www.europarl.europa.eu/doceo/document/CJ72-AM-790967_EN.pdf#page=23" TargetMode="External"/><Relationship Id="rIdVerifiedPET263" Type="http://schemas.openxmlformats.org/officeDocument/2006/relationships/hyperlink" Target="https://www.europarl.europa.eu/doceo/document/CJ72-AM-790967_EN.pdf#page=63" TargetMode="External"/><Relationship Id="rIdVerifiedPET264" Type="http://schemas.openxmlformats.org/officeDocument/2006/relationships/hyperlink" Target="https://www.europarl.europa.eu/doceo/document/CJ72-AM-790968_EN.pdf#page=15" TargetMode="External"/><Relationship Id="rIdVerifiedPET265" Type="http://schemas.openxmlformats.org/officeDocument/2006/relationships/hyperlink" Target="https://www.europarl.europa.eu/doceo/document/CJ72-AM-790968_EN.pdf#page=16" TargetMode="External"/><Relationship Id="rIdVerifiedPET266" Type="http://schemas.openxmlformats.org/officeDocument/2006/relationships/hyperlink" Target="https://www.europarl.europa.eu/doceo/document/CJ72-AM-790968_EN.pdf#page=66" TargetMode="External"/><Relationship Id="rIdVerifiedPET267" Type="http://schemas.openxmlformats.org/officeDocument/2006/relationships/hyperlink" Target="https://www.europarl.europa.eu/doceo/document/CJ72-AM-791071_EN.pdf#page=63" TargetMode="External"/><Relationship Id="rIdVerifiedPET268" Type="http://schemas.openxmlformats.org/officeDocument/2006/relationships/hyperlink" Target="https://www.europarl.europa.eu/doceo/document/CJ72-AM-791071_EN.pdf#page=114" TargetMode="External"/><Relationship Id="rIdVerifiedPET269" Type="http://schemas.openxmlformats.org/officeDocument/2006/relationships/hyperlink" Target="https://www.europarl.europa.eu/doceo/document/CJ72-AM-791071_EN.pdf#page=150" TargetMode="External"/><Relationship Id="rIdVerifiedPET270" Type="http://schemas.openxmlformats.org/officeDocument/2006/relationships/hyperlink" Target="https://www.europarl.europa.eu/doceo/document/CJ72-AM-791072_EN.pdf" TargetMode="External"/><Relationship Id="rIdVerifiedPET271" Type="http://schemas.openxmlformats.org/officeDocument/2006/relationships/hyperlink" Target="https://www.europarl.europa.eu/doceo/document/CJ72-AM-791072_EN.pdf" TargetMode="External"/><Relationship Id="rIdVerifiedPET272" Type="http://schemas.openxmlformats.org/officeDocument/2006/relationships/hyperlink" Target="https://www.europarl.europa.eu/doceo/document/CJ72-AM-791073_EN.pdf" TargetMode="External"/><Relationship Id="rIdVerifiedPET273" Type="http://schemas.openxmlformats.org/officeDocument/2006/relationships/hyperlink" Target="https://www.europarl.europa.eu/doceo/document/CJ72-AM-791073_EN.pdf" TargetMode="External"/><Relationship Id="rIdVerifiedPET274" Type="http://schemas.openxmlformats.org/officeDocument/2006/relationships/hyperlink" Target="https://www.europarl.europa.eu/doceo/document/CJ72-AM-791874_EN.pdf#page=24" TargetMode="External"/><Relationship Id="rIdVerifiedPET275" Type="http://schemas.openxmlformats.org/officeDocument/2006/relationships/hyperlink" Target="https://www.europarl.europa.eu/doceo/document/CJ72-AM-791874_EN.pdf#page=119" TargetMode="External"/><Relationship Id="rIdVerifiedPET276" Type="http://schemas.openxmlformats.org/officeDocument/2006/relationships/hyperlink" Target="https://www.europarl.europa.eu/doceo/document/CJ72-AM-791073_EN.pdf" TargetMode="External"/><Relationship Id="rIdVerifiedPET277" Type="http://schemas.openxmlformats.org/officeDocument/2006/relationships/hyperlink" Target="https://www.europarl.europa.eu/doceo/document/CJ72-AM-791873_EN.pdf" TargetMode="External"/><Relationship Id="rIdVerifiedPET278" Type="http://schemas.openxmlformats.org/officeDocument/2006/relationships/hyperlink" Target="https://www.europarl.europa.eu/doceo/document/CJ72-AM-791873_EN.pdf" TargetMode="External"/><Relationship Id="rIdVerifiedPET279" Type="http://schemas.openxmlformats.org/officeDocument/2006/relationships/hyperlink" Target="https://www.europarl.europa.eu/doceo/document/CJ72-AM-791873_EN.pdf" TargetMode="External"/><Relationship Id="rIdVerifiedPET280" Type="http://schemas.openxmlformats.org/officeDocument/2006/relationships/hyperlink" Target="https://www.europarl.europa.eu/doceo/document/CJ72-AM-791873_EN.pdf" TargetMode="External"/><Relationship Id="rIdVerifiedPET281" Type="http://schemas.openxmlformats.org/officeDocument/2006/relationships/hyperlink" Target="https://www.europarl.europa.eu/doceo/document/CJ72-AM-791874_EN.pdf#page=56" TargetMode="External"/><Relationship Id="rIdVerifiedPET282" Type="http://schemas.openxmlformats.org/officeDocument/2006/relationships/hyperlink" Target="https://www.europarl.europa.eu/doceo/document/CJ72-AM-791874_EN.pdf#page=59" TargetMode="External"/><Relationship Id="rIdVerifiedPET283" Type="http://schemas.openxmlformats.org/officeDocument/2006/relationships/hyperlink" Target="https://www.europarl.europa.eu/doceo/document/CJ72-AM-791874_EN.pdf#page=59" TargetMode="External"/><Relationship Id="rIdVerifiedPET284" Type="http://schemas.openxmlformats.org/officeDocument/2006/relationships/hyperlink" Target="https://www.europarl.europa.eu/doceo/document/CJ72-AM-786820_EN.pdf#page=132" TargetMode="External"/><Relationship Id="rIdVerifiedPET285" Type="http://schemas.openxmlformats.org/officeDocument/2006/relationships/hyperlink" Target="https://www.europarl.europa.eu/doceo/document/CJ72-AM-790967_EN.pdf#page=30" TargetMode="External"/><Relationship Id="rIdVerifiedPET286" Type="http://schemas.openxmlformats.org/officeDocument/2006/relationships/hyperlink" Target="https://www.europarl.europa.eu/doceo/document/CJ72-AM-791073_EN.pdf" TargetMode="External"/><Relationship Id="rIdVerifiedPET287" Type="http://schemas.openxmlformats.org/officeDocument/2006/relationships/hyperlink" Target="https://www.europarl.europa.eu/doceo/document/CJ72-AM-791873_EN.pdf" TargetMode="External"/><Relationship Id="rIdVerifiedPET288" Type="http://schemas.openxmlformats.org/officeDocument/2006/relationships/hyperlink" Target="https://www.europarl.europa.eu/doceo/document/CJ72-AM-791873_EN.pdf" TargetMode="External"/><Relationship Id="rIdVerifiedPET289" Type="http://schemas.openxmlformats.org/officeDocument/2006/relationships/hyperlink" Target="https://www.europarl.europa.eu/doceo/document/CJ72-AM-786820_EN.pdf#page=19" TargetMode="External"/><Relationship Id="rIdVerifiedPET290" Type="http://schemas.openxmlformats.org/officeDocument/2006/relationships/hyperlink" Target="https://www.europarl.europa.eu/doceo/document/CJ72-AM-786820_EN.pdf#page=104" TargetMode="External"/><Relationship Id="rIdVerifiedPET291" Type="http://schemas.openxmlformats.org/officeDocument/2006/relationships/hyperlink" Target="https://www.europarl.europa.eu/doceo/document/CJ72-AM-786820_EN.pdf#page=105" TargetMode="External"/><Relationship Id="rIdVerifiedPET292" Type="http://schemas.openxmlformats.org/officeDocument/2006/relationships/hyperlink" Target="https://www.europarl.europa.eu/doceo/document/CJ72-AM-786820_EN.pdf#page=107" TargetMode="External"/><Relationship Id="rIdVerifiedPET293" Type="http://schemas.openxmlformats.org/officeDocument/2006/relationships/hyperlink" Target="https://www.europarl.europa.eu/doceo/document/CJ72-AM-786820_EN.pdf#page=108" TargetMode="External"/><Relationship Id="rIdVerifiedPET294" Type="http://schemas.openxmlformats.org/officeDocument/2006/relationships/hyperlink" Target="https://www.europarl.europa.eu/doceo/document/CJ72-AM-786820_EN.pdf#page=123" TargetMode="External"/><Relationship Id="rIdVerifiedPET295" Type="http://schemas.openxmlformats.org/officeDocument/2006/relationships/hyperlink" Target="https://www.europarl.europa.eu/doceo/document/CJ72-AM-786820_EN.pdf#page=146" TargetMode="External"/><Relationship Id="rIdVerifiedPET296" Type="http://schemas.openxmlformats.org/officeDocument/2006/relationships/hyperlink" Target="https://www.europarl.europa.eu/doceo/document/CJ72-AM-786820_EN.pdf#page=151" TargetMode="External"/><Relationship Id="rIdVerifiedPET297" Type="http://schemas.openxmlformats.org/officeDocument/2006/relationships/hyperlink" Target="https://www.europarl.europa.eu/doceo/document/CJ72-AM-786820_EN.pdf#page=152" TargetMode="External"/><Relationship Id="rIdVerifiedPET298" Type="http://schemas.openxmlformats.org/officeDocument/2006/relationships/hyperlink" Target="https://www.europarl.europa.eu/doceo/document/CJ72-AM-786820_EN.pdf#page=154" TargetMode="External"/><Relationship Id="rIdVerifiedPET299" Type="http://schemas.openxmlformats.org/officeDocument/2006/relationships/hyperlink" Target="https://www.europarl.europa.eu/doceo/document/CJ72-AM-786820_EN.pdf#page=164" TargetMode="External"/><Relationship Id="rIdVerifiedPET300" Type="http://schemas.openxmlformats.org/officeDocument/2006/relationships/hyperlink" Target="https://www.europarl.europa.eu/doceo/document/CJ72-AM-786820_EN.pdf#page=169" TargetMode="External"/><Relationship Id="rIdVerifiedPET301" Type="http://schemas.openxmlformats.org/officeDocument/2006/relationships/hyperlink" Target="https://www.europarl.europa.eu/doceo/document/CJ72-AM-790967_EN.pdf#page=8" TargetMode="External"/><Relationship Id="rIdVerifiedPET302" Type="http://schemas.openxmlformats.org/officeDocument/2006/relationships/hyperlink" Target="https://www.europarl.europa.eu/doceo/document/CJ72-AM-790967_EN.pdf#page=170" TargetMode="External"/><Relationship Id="rIdVerifiedPET303" Type="http://schemas.openxmlformats.org/officeDocument/2006/relationships/hyperlink" Target="https://www.europarl.europa.eu/doceo/document/CJ72-AM-790968_EN.pdf#page=64" TargetMode="External"/><Relationship Id="rIdVerifiedPET304" Type="http://schemas.openxmlformats.org/officeDocument/2006/relationships/hyperlink" Target="https://www.europarl.europa.eu/doceo/document/CJ72-AM-791071_EN.pdf#page=4" TargetMode="External"/><Relationship Id="rIdVerifiedPET305" Type="http://schemas.openxmlformats.org/officeDocument/2006/relationships/hyperlink" Target="https://www.europarl.europa.eu/doceo/document/CJ72-AM-791071_EN.pdf#page=6" TargetMode="External"/><Relationship Id="rIdVerifiedPET306" Type="http://schemas.openxmlformats.org/officeDocument/2006/relationships/hyperlink" Target="https://www.europarl.europa.eu/doceo/document/CJ72-AM-791071_EN.pdf#page=33" TargetMode="External"/><Relationship Id="rIdVerifiedPET307" Type="http://schemas.openxmlformats.org/officeDocument/2006/relationships/hyperlink" Target="https://www.europarl.europa.eu/doceo/document/CJ72-AM-791071_EN.pdf#page=37" TargetMode="External"/><Relationship Id="rIdVerifiedPET308" Type="http://schemas.openxmlformats.org/officeDocument/2006/relationships/hyperlink" Target="https://www.europarl.europa.eu/doceo/document/CJ72-AM-791071_EN.pdf#page=38" TargetMode="External"/><Relationship Id="rIdVerifiedPET309" Type="http://schemas.openxmlformats.org/officeDocument/2006/relationships/hyperlink" Target="https://www.europarl.europa.eu/doceo/document/CJ72-AM-791071_EN.pdf#page=95" TargetMode="External"/><Relationship Id="rIdVerifiedPET310" Type="http://schemas.openxmlformats.org/officeDocument/2006/relationships/hyperlink" Target="https://www.europarl.europa.eu/doceo/document/CJ72-AM-791071_EN.pdf#page=96" TargetMode="External"/><Relationship Id="rIdVerifiedPET311" Type="http://schemas.openxmlformats.org/officeDocument/2006/relationships/hyperlink" Target="https://www.europarl.europa.eu/doceo/document/CJ72-AM-791071_EN.pdf#page=143" TargetMode="External"/><Relationship Id="rIdVerifiedPET312" Type="http://schemas.openxmlformats.org/officeDocument/2006/relationships/hyperlink" Target="https://www.europarl.europa.eu/doceo/document/CJ72-AM-791071_EN.pdf#page=150" TargetMode="External"/><Relationship Id="rIdVerifiedPET313" Type="http://schemas.openxmlformats.org/officeDocument/2006/relationships/hyperlink" Target="https://www.europarl.europa.eu/doceo/document/CJ72-AM-791071_EN.pdf#page=173" TargetMode="External"/><Relationship Id="rIdVerifiedPET314" Type="http://schemas.openxmlformats.org/officeDocument/2006/relationships/hyperlink" Target="https://www.europarl.europa.eu/doceo/document/CJ72-AM-791072_EN.pdf" TargetMode="External"/><Relationship Id="rIdVerifiedPET315" Type="http://schemas.openxmlformats.org/officeDocument/2006/relationships/hyperlink" Target="https://www.europarl.europa.eu/doceo/document/CJ72-AM-791072_EN.pdf" TargetMode="External"/><Relationship Id="rIdVerifiedPET316" Type="http://schemas.openxmlformats.org/officeDocument/2006/relationships/hyperlink" Target="https://www.europarl.europa.eu/doceo/document/CJ72-AM-791072_EN.pdf" TargetMode="External"/><Relationship Id="rIdVerifiedPET317" Type="http://schemas.openxmlformats.org/officeDocument/2006/relationships/hyperlink" Target="https://www.europarl.europa.eu/doceo/document/CJ72-AM-791072_EN.pdf" TargetMode="External"/><Relationship Id="rIdVerifiedPET318" Type="http://schemas.openxmlformats.org/officeDocument/2006/relationships/hyperlink" Target="https://www.europarl.europa.eu/doceo/document/CJ72-AM-791072_EN.pdf" TargetMode="External"/><Relationship Id="rIdVerifiedPET319" Type="http://schemas.openxmlformats.org/officeDocument/2006/relationships/hyperlink" Target="https://www.europarl.europa.eu/doceo/document/CJ72-AM-791072_EN.pdf" TargetMode="External"/><Relationship Id="rIdVerifiedPET320" Type="http://schemas.openxmlformats.org/officeDocument/2006/relationships/hyperlink" Target="https://www.europarl.europa.eu/doceo/document/CJ72-AM-791072_EN.pdf" TargetMode="External"/><Relationship Id="rIdVerifiedPET321" Type="http://schemas.openxmlformats.org/officeDocument/2006/relationships/hyperlink" Target="https://www.europarl.europa.eu/doceo/document/CJ72-AM-791072_EN.pdf" TargetMode="External"/><Relationship Id="rIdVerifiedPET322" Type="http://schemas.openxmlformats.org/officeDocument/2006/relationships/hyperlink" Target="https://www.europarl.europa.eu/doceo/document/CJ72-AM-791072_EN.pdf" TargetMode="External"/><Relationship Id="rIdVerifiedPET323" Type="http://schemas.openxmlformats.org/officeDocument/2006/relationships/hyperlink" Target="https://www.europarl.europa.eu/doceo/document/CJ72-AM-791072_EN.pdf" TargetMode="External"/><Relationship Id="rIdVerifiedPET324" Type="http://schemas.openxmlformats.org/officeDocument/2006/relationships/hyperlink" Target="https://www.europarl.europa.eu/doceo/document/CJ72-AM-791072_EN.pdf" TargetMode="External"/><Relationship Id="rIdVerifiedPET325" Type="http://schemas.openxmlformats.org/officeDocument/2006/relationships/hyperlink" Target="https://www.europarl.europa.eu/doceo/document/CJ72-AM-791072_EN.pdf" TargetMode="External"/><Relationship Id="rIdVerifiedPET326" Type="http://schemas.openxmlformats.org/officeDocument/2006/relationships/hyperlink" Target="https://www.europarl.europa.eu/doceo/document/CJ72-AM-791072_EN.pdf" TargetMode="External"/><Relationship Id="rIdVerifiedPET327" Type="http://schemas.openxmlformats.org/officeDocument/2006/relationships/hyperlink" Target="https://www.europarl.europa.eu/doceo/document/CJ72-AM-791072_EN.pdf" TargetMode="External"/><Relationship Id="rIdVerifiedPET328" Type="http://schemas.openxmlformats.org/officeDocument/2006/relationships/hyperlink" Target="https://www.europarl.europa.eu/doceo/document/CJ72-AM-791072_EN.pdf" TargetMode="External"/><Relationship Id="rIdVerifiedPET329" Type="http://schemas.openxmlformats.org/officeDocument/2006/relationships/hyperlink" Target="https://www.europarl.europa.eu/doceo/document/CJ72-AM-791072_EN.pdf" TargetMode="External"/><Relationship Id="rIdVerifiedPET330" Type="http://schemas.openxmlformats.org/officeDocument/2006/relationships/hyperlink" Target="https://www.europarl.europa.eu/doceo/document/CJ72-AM-791073_EN.pdf" TargetMode="External"/><Relationship Id="rIdVerifiedPET331" Type="http://schemas.openxmlformats.org/officeDocument/2006/relationships/hyperlink" Target="https://www.europarl.europa.eu/doceo/document/CJ72-AM-791073_EN.pdf" TargetMode="External"/><Relationship Id="rIdVerifiedPET332" Type="http://schemas.openxmlformats.org/officeDocument/2006/relationships/hyperlink" Target="https://www.europarl.europa.eu/doceo/document/CJ72-AM-791073_EN.pdf" TargetMode="External"/><Relationship Id="rIdVerifiedPET333" Type="http://schemas.openxmlformats.org/officeDocument/2006/relationships/hyperlink" Target="https://www.europarl.europa.eu/doceo/document/CJ72-AM-791073_EN.pdf" TargetMode="External"/><Relationship Id="rIdVerifiedPET334" Type="http://schemas.openxmlformats.org/officeDocument/2006/relationships/hyperlink" Target="https://www.europarl.europa.eu/doceo/document/CJ72-AM-791073_EN.pdf" TargetMode="External"/><Relationship Id="rIdVerifiedPET335" Type="http://schemas.openxmlformats.org/officeDocument/2006/relationships/hyperlink" Target="https://www.europarl.europa.eu/doceo/document/CJ72-AM-791873_EN.pdf" TargetMode="External"/><Relationship Id="rIdVerifiedPET336" Type="http://schemas.openxmlformats.org/officeDocument/2006/relationships/hyperlink" Target="https://www.europarl.europa.eu/doceo/document/CJ72-AM-791873_EN.pdf" TargetMode="External"/><Relationship Id="rIdVerifiedPET337" Type="http://schemas.openxmlformats.org/officeDocument/2006/relationships/hyperlink" Target="https://www.europarl.europa.eu/doceo/document/CJ72-AM-791873_EN.pdf" TargetMode="External"/><Relationship Id="rIdVerifiedPET338" Type="http://schemas.openxmlformats.org/officeDocument/2006/relationships/hyperlink" Target="https://www.europarl.europa.eu/doceo/document/CJ72-AM-791873_EN.pdf" TargetMode="External"/><Relationship Id="rIdVerifiedPET339" Type="http://schemas.openxmlformats.org/officeDocument/2006/relationships/hyperlink" Target="https://www.europarl.europa.eu/doceo/document/CJ72-AM-791873_EN.pdf" TargetMode="External"/><Relationship Id="rIdVerifiedPET340" Type="http://schemas.openxmlformats.org/officeDocument/2006/relationships/hyperlink" Target="https://www.europarl.europa.eu/doceo/document/CJ72-AM-791874_EN.pdf#page=78" TargetMode="External"/><Relationship Id="rIdVerifiedPET341" Type="http://schemas.openxmlformats.org/officeDocument/2006/relationships/hyperlink" Target="https://www.europarl.europa.eu/doceo/document/CJ72-AM-791874_EN.pdf#page=84" TargetMode="External"/><Relationship Id="rIdVerifiedPET342" Type="http://schemas.openxmlformats.org/officeDocument/2006/relationships/hyperlink" Target="https://www.europarl.europa.eu/doceo/document/CJ72-AM-791874_EN.pdf#page=124" TargetMode="External"/><Relationship Id="rIdVerifiedPET343" Type="http://schemas.openxmlformats.org/officeDocument/2006/relationships/hyperlink" Target="https://www.europarl.europa.eu/doceo/document/CJ72-AM-791883_EN.pdf" TargetMode="External"/><Relationship Id="rIdVerifiedPET344" Type="http://schemas.openxmlformats.org/officeDocument/2006/relationships/hyperlink" Target="https://www.europarl.europa.eu/doceo/document/CJ72-AM-791071_EN.pdf#page=96" TargetMode="External"/><Relationship Id="rIdVerifiedPET345" Type="http://schemas.openxmlformats.org/officeDocument/2006/relationships/hyperlink" Target="https://www.europarl.europa.eu/doceo/document/CJ72-AM-791071_EN.pdf#page=172" TargetMode="External"/><Relationship Id="rIdVerifiedPET346" Type="http://schemas.openxmlformats.org/officeDocument/2006/relationships/hyperlink" Target="https://www.europarl.europa.eu/doceo/document/CJ72-AM-791073_EN.pdf" TargetMode="External"/><Relationship Id="rIdVerifiedPET347" Type="http://schemas.openxmlformats.org/officeDocument/2006/relationships/hyperlink" Target="https://www.europarl.europa.eu/doceo/document/CJ72-AM-791073_EN.pdf" TargetMode="External"/><Relationship Id="rIdVerifiedPET348" Type="http://schemas.openxmlformats.org/officeDocument/2006/relationships/hyperlink" Target="https://www.europarl.europa.eu/doceo/document/CJ72-AM-791873_EN.pdf" TargetMode="External"/><Relationship Id="rIdVerifiedPET349" Type="http://schemas.openxmlformats.org/officeDocument/2006/relationships/hyperlink" Target="https://www.europarl.europa.eu/doceo/document/CJ72-AM-791873_EN.pdf" TargetMode="External"/><Relationship Id="rIdVerifiedPET350" Type="http://schemas.openxmlformats.org/officeDocument/2006/relationships/hyperlink" Target="https://www.europarl.europa.eu/doceo/document/CJ72-AM-791873_EN.pdf" TargetMode="External"/><Relationship Id="rIdVerifiedPET351" Type="http://schemas.openxmlformats.org/officeDocument/2006/relationships/hyperlink" Target="https://www.europarl.europa.eu/doceo/document/CJ72-AM-791873_EN.pdf" TargetMode="External"/><Relationship Id="rIdVerifiedPET352" Type="http://schemas.openxmlformats.org/officeDocument/2006/relationships/hyperlink" Target="https://www.europarl.europa.eu/doceo/document/CJ72-AM-791873_EN.pdf" TargetMode="External"/><Relationship Id="rIdVerifiedPET353" Type="http://schemas.openxmlformats.org/officeDocument/2006/relationships/hyperlink" Target="https://www.europarl.europa.eu/doceo/document/CJ72-AM-791873_EN.pdf" TargetMode="External"/><Relationship Id="rIdVerifiedPET354" Type="http://schemas.openxmlformats.org/officeDocument/2006/relationships/hyperlink" Target="https://www.europarl.europa.eu/doceo/document/CJ72-AM-791873_EN.pdf" TargetMode="External"/><Relationship Id="rIdVerifiedPET355" Type="http://schemas.openxmlformats.org/officeDocument/2006/relationships/hyperlink" Target="https://www.europarl.europa.eu/doceo/document/CJ72-AM-791873_EN.pdf" TargetMode="External"/><Relationship Id="rIdVerifiedPET356" Type="http://schemas.openxmlformats.org/officeDocument/2006/relationships/hyperlink" Target="https://www.europarl.europa.eu/doceo/document/CJ72-AM-791072_EN.pdf" TargetMode="External"/><Relationship Id="rIdVerifiedPET357" Type="http://schemas.openxmlformats.org/officeDocument/2006/relationships/hyperlink" Target="https://www.europarl.europa.eu/doceo/document/CJ72-AM-791874_EN.pdf#page=132" TargetMode="External"/><Relationship Id="rIdVerifiedPET358" Type="http://schemas.openxmlformats.org/officeDocument/2006/relationships/hyperlink" Target="https://www.europarl.europa.eu/doceo/document/CJ72-AM-791883_EN.pdf" TargetMode="External"/><Relationship Id="rIdVerifiedPET359" Type="http://schemas.openxmlformats.org/officeDocument/2006/relationships/hyperlink" Target="https://www.europarl.europa.eu/doceo/document/CJ72-AM-791883_EN.pdf" TargetMode="External"/><Relationship Id="rIdVerifiedPET360" Type="http://schemas.openxmlformats.org/officeDocument/2006/relationships/hyperlink" Target="https://www.europarl.europa.eu/doceo/document/CJ72-AM-786820_EN.pdf#page=139" TargetMode="External"/><Relationship Id="rIdVerifiedPET361" Type="http://schemas.openxmlformats.org/officeDocument/2006/relationships/hyperlink" Target="https://www.europarl.europa.eu/doceo/document/CJ72-AM-790967_EN.pdf#page=25" TargetMode="External"/><Relationship Id="rIdVerifiedPET362" Type="http://schemas.openxmlformats.org/officeDocument/2006/relationships/hyperlink" Target="https://www.europarl.europa.eu/doceo/document/CJ72-AM-790967_EN.pdf#page=70" TargetMode="External"/><Relationship Id="rIdVerifiedPET363" Type="http://schemas.openxmlformats.org/officeDocument/2006/relationships/hyperlink" Target="https://www.europarl.europa.eu/doceo/document/CJ72-AM-791071_EN.pdf#page=32" TargetMode="External"/><Relationship Id="rIdVerifiedPET364" Type="http://schemas.openxmlformats.org/officeDocument/2006/relationships/hyperlink" Target="https://www.europarl.europa.eu/doceo/document/CJ72-AM-791071_EN.pdf#page=110" TargetMode="External"/><Relationship Id="rIdVerifiedPET365" Type="http://schemas.openxmlformats.org/officeDocument/2006/relationships/hyperlink" Target="https://www.europarl.europa.eu/doceo/document/CJ72-AM-786820_EN.pdf#page=143" TargetMode="External"/><Relationship Id="rIdVerifiedPET366" Type="http://schemas.openxmlformats.org/officeDocument/2006/relationships/hyperlink" Target="https://www.europarl.europa.eu/doceo/document/CJ72-AM-790967_EN.pdf#page=26" TargetMode="External"/><Relationship Id="rIdVerifiedPET367" Type="http://schemas.openxmlformats.org/officeDocument/2006/relationships/hyperlink" Target="https://www.europarl.europa.eu/doceo/document/CJ72-AM-790967_EN.pdf#page=76" TargetMode="External"/><Relationship Id="rIdVerifiedPET368" Type="http://schemas.openxmlformats.org/officeDocument/2006/relationships/hyperlink" Target="https://www.europarl.europa.eu/doceo/document/CJ72-AM-791072_EN.pdf" TargetMode="External"/><Relationship Id="rIdVerifiedPET369" Type="http://schemas.openxmlformats.org/officeDocument/2006/relationships/hyperlink" Target="https://www.europarl.europa.eu/doceo/document/CJ72-AM-791874_EN.pdf#page=79" TargetMode="External"/><Relationship Id="rIdVerifiedPET370" Type="http://schemas.openxmlformats.org/officeDocument/2006/relationships/hyperlink" Target="https://www.europarl.europa.eu/doceo/document/CJ72-AM-790967_EN.pdf#page=75" TargetMode="External"/><Relationship Id="rIdVerifiedPET371" Type="http://schemas.openxmlformats.org/officeDocument/2006/relationships/hyperlink" Target="https://www.europarl.europa.eu/doceo/document/CJ72-AM-791073_EN.pdf" TargetMode="External"/><Relationship Id="rIdVerifiedPET372" Type="http://schemas.openxmlformats.org/officeDocument/2006/relationships/hyperlink" Target="https://www.europarl.europa.eu/doceo/document/CJ72-AM-791873_EN.pdf" TargetMode="External"/><Relationship Id="rIdVerifiedPET373" Type="http://schemas.openxmlformats.org/officeDocument/2006/relationships/hyperlink" Target="https://www.europarl.europa.eu/doceo/document/CJ72-AM-791873_EN.pdf" TargetMode="External"/><Relationship Id="rIdVerifiedPET374" Type="http://schemas.openxmlformats.org/officeDocument/2006/relationships/hyperlink" Target="https://www.europarl.europa.eu/doceo/document/CJ72-AM-791873_EN.pdf" TargetMode="External"/><Relationship Id="rIdVerifiedPET375" Type="http://schemas.openxmlformats.org/officeDocument/2006/relationships/hyperlink" Target="https://www.europarl.europa.eu/doceo/document/CJ72-AM-791873_EN.pdf" TargetMode="External"/><Relationship Id="rIdVerifiedPET376" Type="http://schemas.openxmlformats.org/officeDocument/2006/relationships/hyperlink" Target="https://www.europarl.europa.eu/doceo/document/CJ72-AM-791873_EN.pdf" TargetMode="External"/><Relationship Id="rIdVerifiedPET377" Type="http://schemas.openxmlformats.org/officeDocument/2006/relationships/hyperlink" Target="https://www.europarl.europa.eu/doceo/document/CJ72-AM-786820_EN.pdf#page=128" TargetMode="External"/><Relationship Id="rIdVerifiedPET378" Type="http://schemas.openxmlformats.org/officeDocument/2006/relationships/hyperlink" Target="https://www.europarl.europa.eu/doceo/document/CJ72-AM-790967_EN.pdf#page=23" TargetMode="External"/><Relationship Id="rIdVerifiedPET379" Type="http://schemas.openxmlformats.org/officeDocument/2006/relationships/hyperlink" Target="https://www.europarl.europa.eu/doceo/document/CJ72-AM-790967_EN.pdf#page=63" TargetMode="External"/><Relationship Id="rIdVerifiedPET380" Type="http://schemas.openxmlformats.org/officeDocument/2006/relationships/hyperlink" Target="https://www.europarl.europa.eu/doceo/document/CJ72-AM-790968_EN.pdf#page=15" TargetMode="External"/><Relationship Id="rIdVerifiedPET381" Type="http://schemas.openxmlformats.org/officeDocument/2006/relationships/hyperlink" Target="https://www.europarl.europa.eu/doceo/document/CJ72-AM-790968_EN.pdf#page=16" TargetMode="External"/><Relationship Id="rIdVerifiedPET382" Type="http://schemas.openxmlformats.org/officeDocument/2006/relationships/hyperlink" Target="https://www.europarl.europa.eu/doceo/document/CJ72-AM-790968_EN.pdf#page=66" TargetMode="External"/><Relationship Id="rIdVerifiedPET383" Type="http://schemas.openxmlformats.org/officeDocument/2006/relationships/hyperlink" Target="https://www.europarl.europa.eu/doceo/document/CJ72-AM-791071_EN.pdf#page=63" TargetMode="External"/><Relationship Id="rIdVerifiedPET384" Type="http://schemas.openxmlformats.org/officeDocument/2006/relationships/hyperlink" Target="https://www.europarl.europa.eu/doceo/document/CJ72-AM-791071_EN.pdf#page=114" TargetMode="External"/><Relationship Id="rIdVerifiedPET385" Type="http://schemas.openxmlformats.org/officeDocument/2006/relationships/hyperlink" Target="https://www.europarl.europa.eu/doceo/document/CJ72-AM-791071_EN.pdf#page=150" TargetMode="External"/><Relationship Id="rIdVerifiedPET386" Type="http://schemas.openxmlformats.org/officeDocument/2006/relationships/hyperlink" Target="https://www.europarl.europa.eu/doceo/document/CJ72-AM-791072_EN.pdf" TargetMode="External"/><Relationship Id="rIdVerifiedPET387" Type="http://schemas.openxmlformats.org/officeDocument/2006/relationships/hyperlink" Target="https://www.europarl.europa.eu/doceo/document/CJ72-AM-791072_EN.pdf" TargetMode="External"/><Relationship Id="rIdVerifiedPET388" Type="http://schemas.openxmlformats.org/officeDocument/2006/relationships/hyperlink" Target="https://www.europarl.europa.eu/doceo/document/CJ72-AM-791073_EN.pdf" TargetMode="External"/><Relationship Id="rIdVerifiedPET389" Type="http://schemas.openxmlformats.org/officeDocument/2006/relationships/hyperlink" Target="https://www.europarl.europa.eu/doceo/document/CJ72-AM-791073_EN.pdf" TargetMode="External"/><Relationship Id="rIdVerifiedPET390" Type="http://schemas.openxmlformats.org/officeDocument/2006/relationships/hyperlink" Target="https://www.europarl.europa.eu/doceo/document/CJ72-AM-791874_EN.pdf#page=24" TargetMode="External"/><Relationship Id="rIdVerifiedPET391" Type="http://schemas.openxmlformats.org/officeDocument/2006/relationships/hyperlink" Target="https://www.europarl.europa.eu/doceo/document/CJ72-AM-791874_EN.pdf#page=119" TargetMode="External"/><Relationship Id="rIdVerifiedPET392" Type="http://schemas.openxmlformats.org/officeDocument/2006/relationships/hyperlink" Target="https://www.europarl.europa.eu/doceo/document/CJ72-AM-786820_EN.pdf#page=128" TargetMode="External"/><Relationship Id="rIdVerifiedPET393" Type="http://schemas.openxmlformats.org/officeDocument/2006/relationships/hyperlink" Target="https://www.europarl.europa.eu/doceo/document/CJ72-AM-790967_EN.pdf#page=23" TargetMode="External"/><Relationship Id="rIdVerifiedPET394" Type="http://schemas.openxmlformats.org/officeDocument/2006/relationships/hyperlink" Target="https://www.europarl.europa.eu/doceo/document/CJ72-AM-790967_EN.pdf#page=63" TargetMode="External"/><Relationship Id="rIdVerifiedPET395" Type="http://schemas.openxmlformats.org/officeDocument/2006/relationships/hyperlink" Target="https://www.europarl.europa.eu/doceo/document/CJ72-AM-790968_EN.pdf#page=15" TargetMode="External"/><Relationship Id="rIdVerifiedPET396" Type="http://schemas.openxmlformats.org/officeDocument/2006/relationships/hyperlink" Target="https://www.europarl.europa.eu/doceo/document/CJ72-AM-790968_EN.pdf#page=16" TargetMode="External"/><Relationship Id="rIdVerifiedPET397" Type="http://schemas.openxmlformats.org/officeDocument/2006/relationships/hyperlink" Target="https://www.europarl.europa.eu/doceo/document/CJ72-AM-790968_EN.pdf#page=66" TargetMode="External"/><Relationship Id="rIdVerifiedPET398" Type="http://schemas.openxmlformats.org/officeDocument/2006/relationships/hyperlink" Target="https://www.europarl.europa.eu/doceo/document/CJ72-AM-791073_EN.pdf" TargetMode="External"/><Relationship Id="rIdVerifiedPET399" Type="http://schemas.openxmlformats.org/officeDocument/2006/relationships/hyperlink" Target="https://www.europarl.europa.eu/doceo/document/CJ72-AM-791073_EN.pdf" TargetMode="External"/><Relationship Id="rIdVerifiedPET400" Type="http://schemas.openxmlformats.org/officeDocument/2006/relationships/hyperlink" Target="https://www.europarl.europa.eu/doceo/document/CJ72-AM-791874_EN.pdf#page=24" TargetMode="External"/><Relationship Id="rIdVerifiedPET401" Type="http://schemas.openxmlformats.org/officeDocument/2006/relationships/hyperlink" Target="https://www.europarl.europa.eu/doceo/document/CJ72-AM-791874_EN.pdf#page=119" TargetMode="External"/><Relationship Id="rIdVerifiedPET402" Type="http://schemas.openxmlformats.org/officeDocument/2006/relationships/hyperlink" Target="https://www.europarl.europa.eu/doceo/document/CJ72-AM-786820_EN.pdf#page=132" TargetMode="External"/><Relationship Id="rIdVerifiedPET403" Type="http://schemas.openxmlformats.org/officeDocument/2006/relationships/hyperlink" Target="https://www.europarl.europa.eu/doceo/document/CJ72-AM-791873_EN.pdf" TargetMode="External"/><Relationship Id="rIdVerifiedPET404" Type="http://schemas.openxmlformats.org/officeDocument/2006/relationships/hyperlink" Target="https://www.europarl.europa.eu/doceo/document/CJ72-AM-791873_EN.pdf" TargetMode="External"/><Relationship Id="rIdVerifiedPET405" Type="http://schemas.openxmlformats.org/officeDocument/2006/relationships/hyperlink" Target="https://www.europarl.europa.eu/doceo/document/CJ72-AM-791873_EN.pdf" TargetMode="External"/><Relationship Id="rIdVerifiedPET406" Type="http://schemas.openxmlformats.org/officeDocument/2006/relationships/hyperlink" Target="https://www.europarl.europa.eu/doceo/document/CJ72-AM-791071_EN.pdf#page=95" TargetMode="External"/><Relationship Id="rIdVerifiedPET407" Type="http://schemas.openxmlformats.org/officeDocument/2006/relationships/hyperlink" Target="https://www.europarl.europa.eu/doceo/document/CJ72-AM-791071_EN.pdf#page=96" TargetMode="External"/><Relationship Id="rIdVerifiedPET408" Type="http://schemas.openxmlformats.org/officeDocument/2006/relationships/hyperlink" Target="https://www.europarl.europa.eu/doceo/document/CJ72-AM-791073_EN.pdf" TargetMode="External"/><Relationship Id="rIdVerifiedPET409" Type="http://schemas.openxmlformats.org/officeDocument/2006/relationships/hyperlink" Target="https://www.europarl.europa.eu/doceo/document/CJ72-AM-786820_EN.pdf#page=135" TargetMode="External"/><Relationship Id="rIdVerifiedPET410" Type="http://schemas.openxmlformats.org/officeDocument/2006/relationships/hyperlink" Target="https://www.europarl.europa.eu/doceo/document/CJ72-AM-786820_EN.pdf#page=150" TargetMode="External"/><Relationship Id="rIdVerifiedPET411" Type="http://schemas.openxmlformats.org/officeDocument/2006/relationships/hyperlink" Target="https://www.europarl.europa.eu/doceo/document/CJ72-AM-790967_EN.pdf#page=21" TargetMode="External"/><Relationship Id="rIdVerifiedPET412" Type="http://schemas.openxmlformats.org/officeDocument/2006/relationships/hyperlink" Target="https://www.europarl.europa.eu/doceo/document/CJ72-AM-790967_EN.pdf#page=67" TargetMode="External"/><Relationship Id="rIdVerifiedPET413" Type="http://schemas.openxmlformats.org/officeDocument/2006/relationships/hyperlink" Target="https://www.europarl.europa.eu/doceo/document/CJ72-AM-790968_EN.pdf#page=41" TargetMode="External"/><Relationship Id="rIdVerifiedPET414" Type="http://schemas.openxmlformats.org/officeDocument/2006/relationships/hyperlink" Target="https://www.europarl.europa.eu/doceo/document/CJ72-AM-790968_EN.pdf#page=54" TargetMode="External"/><Relationship Id="rIdVerifiedPET415" Type="http://schemas.openxmlformats.org/officeDocument/2006/relationships/hyperlink" Target="https://www.europarl.europa.eu/doceo/document/CJ72-AM-791072_EN.pdf" TargetMode="External"/><Relationship Id="rIdVerifiedPET416" Type="http://schemas.openxmlformats.org/officeDocument/2006/relationships/hyperlink" Target="https://www.europarl.europa.eu/doceo/document/CJ72-AM-791073_EN.pdf" TargetMode="External"/><Relationship Id="rIdVerifiedPET417" Type="http://schemas.openxmlformats.org/officeDocument/2006/relationships/hyperlink" Target="https://www.europarl.europa.eu/doceo/document/CJ72-AM-791073_EN.pdf" TargetMode="External"/><Relationship Id="rIdVerifiedPET418" Type="http://schemas.openxmlformats.org/officeDocument/2006/relationships/hyperlink" Target="https://www.europarl.europa.eu/doceo/document/CJ72-AM-791073_EN.pdf" TargetMode="External"/><Relationship Id="rIdVerifiedPET419" Type="http://schemas.openxmlformats.org/officeDocument/2006/relationships/hyperlink" Target="https://www.europarl.europa.eu/doceo/document/CJ72-AM-791873_EN.pdf" TargetMode="External"/><Relationship Id="rIdVerifiedPET420" Type="http://schemas.openxmlformats.org/officeDocument/2006/relationships/hyperlink" Target="https://www.europarl.europa.eu/doceo/document/CJ72-AM-791873_EN.pdf" TargetMode="External"/><Relationship Id="rIdVerifiedPET421" Type="http://schemas.openxmlformats.org/officeDocument/2006/relationships/hyperlink" Target="https://www.europarl.europa.eu/doceo/document/CJ72-AM-791874_EN.pdf#page=9" TargetMode="External"/><Relationship Id="rIdVerifiedPET422" Type="http://schemas.openxmlformats.org/officeDocument/2006/relationships/hyperlink" Target="https://www.europarl.europa.eu/doceo/document/CJ72-AM-791874_EN.pdf#page=10" TargetMode="External"/><Relationship Id="rIdVerifiedPET423" Type="http://schemas.openxmlformats.org/officeDocument/2006/relationships/hyperlink" Target="https://www.europarl.europa.eu/doceo/document/CJ72-AM-786820_EN.pdf#page=19" TargetMode="External"/><Relationship Id="rIdVerifiedPET424" Type="http://schemas.openxmlformats.org/officeDocument/2006/relationships/hyperlink" Target="https://www.europarl.europa.eu/doceo/document/CJ72-AM-786820_EN.pdf#page=104" TargetMode="External"/><Relationship Id="rIdVerifiedPET425" Type="http://schemas.openxmlformats.org/officeDocument/2006/relationships/hyperlink" Target="https://www.europarl.europa.eu/doceo/document/CJ72-AM-786820_EN.pdf#page=105" TargetMode="External"/><Relationship Id="rIdVerifiedPET426" Type="http://schemas.openxmlformats.org/officeDocument/2006/relationships/hyperlink" Target="https://www.europarl.europa.eu/doceo/document/CJ72-AM-786820_EN.pdf#page=107" TargetMode="External"/><Relationship Id="rIdVerifiedPET427" Type="http://schemas.openxmlformats.org/officeDocument/2006/relationships/hyperlink" Target="https://www.europarl.europa.eu/doceo/document/CJ72-AM-786820_EN.pdf#page=108" TargetMode="External"/><Relationship Id="rIdVerifiedPET428" Type="http://schemas.openxmlformats.org/officeDocument/2006/relationships/hyperlink" Target="https://www.europarl.europa.eu/doceo/document/CJ72-AM-786820_EN.pdf#page=123" TargetMode="External"/><Relationship Id="rIdVerifiedPET429" Type="http://schemas.openxmlformats.org/officeDocument/2006/relationships/hyperlink" Target="https://www.europarl.europa.eu/doceo/document/CJ72-AM-786820_EN.pdf#page=146" TargetMode="External"/><Relationship Id="rIdVerifiedPET430" Type="http://schemas.openxmlformats.org/officeDocument/2006/relationships/hyperlink" Target="https://www.europarl.europa.eu/doceo/document/CJ72-AM-786820_EN.pdf#page=151" TargetMode="External"/><Relationship Id="rIdVerifiedPET431" Type="http://schemas.openxmlformats.org/officeDocument/2006/relationships/hyperlink" Target="https://www.europarl.europa.eu/doceo/document/CJ72-AM-786820_EN.pdf#page=152" TargetMode="External"/><Relationship Id="rIdVerifiedPET432" Type="http://schemas.openxmlformats.org/officeDocument/2006/relationships/hyperlink" Target="https://www.europarl.europa.eu/doceo/document/CJ72-AM-786820_EN.pdf#page=154" TargetMode="External"/><Relationship Id="rIdVerifiedPET433" Type="http://schemas.openxmlformats.org/officeDocument/2006/relationships/hyperlink" Target="https://www.europarl.europa.eu/doceo/document/CJ72-AM-786820_EN.pdf#page=164" TargetMode="External"/><Relationship Id="rIdVerifiedPET434" Type="http://schemas.openxmlformats.org/officeDocument/2006/relationships/hyperlink" Target="https://www.europarl.europa.eu/doceo/document/CJ72-AM-786820_EN.pdf#page=169" TargetMode="External"/><Relationship Id="rIdVerifiedPET435" Type="http://schemas.openxmlformats.org/officeDocument/2006/relationships/hyperlink" Target="https://www.europarl.europa.eu/doceo/document/CJ72-AM-790967_EN.pdf#page=8" TargetMode="External"/><Relationship Id="rIdVerifiedPET436" Type="http://schemas.openxmlformats.org/officeDocument/2006/relationships/hyperlink" Target="https://www.europarl.europa.eu/doceo/document/CJ72-AM-790967_EN.pdf#page=170" TargetMode="External"/><Relationship Id="rIdVerifiedPET437" Type="http://schemas.openxmlformats.org/officeDocument/2006/relationships/hyperlink" Target="https://www.europarl.europa.eu/doceo/document/CJ72-AM-790968_EN.pdf#page=64" TargetMode="External"/><Relationship Id="rIdVerifiedPET438" Type="http://schemas.openxmlformats.org/officeDocument/2006/relationships/hyperlink" Target="https://www.europarl.europa.eu/doceo/document/CJ72-AM-791071_EN.pdf#page=4" TargetMode="External"/><Relationship Id="rIdVerifiedPET439" Type="http://schemas.openxmlformats.org/officeDocument/2006/relationships/hyperlink" Target="https://www.europarl.europa.eu/doceo/document/CJ72-AM-791071_EN.pdf#page=6" TargetMode="External"/><Relationship Id="rIdVerifiedPET440" Type="http://schemas.openxmlformats.org/officeDocument/2006/relationships/hyperlink" Target="https://www.europarl.europa.eu/doceo/document/CJ72-AM-791071_EN.pdf#page=33" TargetMode="External"/><Relationship Id="rIdVerifiedPET441" Type="http://schemas.openxmlformats.org/officeDocument/2006/relationships/hyperlink" Target="https://www.europarl.europa.eu/doceo/document/CJ72-AM-791071_EN.pdf#page=37" TargetMode="External"/><Relationship Id="rIdVerifiedPET442" Type="http://schemas.openxmlformats.org/officeDocument/2006/relationships/hyperlink" Target="https://www.europarl.europa.eu/doceo/document/CJ72-AM-791071_EN.pdf#page=38" TargetMode="External"/><Relationship Id="rIdVerifiedPET443" Type="http://schemas.openxmlformats.org/officeDocument/2006/relationships/hyperlink" Target="https://www.europarl.europa.eu/doceo/document/CJ72-AM-791071_EN.pdf#page=95" TargetMode="External"/><Relationship Id="rIdVerifiedPET444" Type="http://schemas.openxmlformats.org/officeDocument/2006/relationships/hyperlink" Target="https://www.europarl.europa.eu/doceo/document/CJ72-AM-791071_EN.pdf#page=96" TargetMode="External"/><Relationship Id="rIdVerifiedPET445" Type="http://schemas.openxmlformats.org/officeDocument/2006/relationships/hyperlink" Target="https://www.europarl.europa.eu/doceo/document/CJ72-AM-791071_EN.pdf#page=143" TargetMode="External"/><Relationship Id="rIdVerifiedPET446" Type="http://schemas.openxmlformats.org/officeDocument/2006/relationships/hyperlink" Target="https://www.europarl.europa.eu/doceo/document/CJ72-AM-791071_EN.pdf#page=150" TargetMode="External"/><Relationship Id="rIdVerifiedPET447" Type="http://schemas.openxmlformats.org/officeDocument/2006/relationships/hyperlink" Target="https://www.europarl.europa.eu/doceo/document/CJ72-AM-791071_EN.pdf#page=173" TargetMode="External"/><Relationship Id="rIdVerifiedPET448" Type="http://schemas.openxmlformats.org/officeDocument/2006/relationships/hyperlink" Target="https://www.europarl.europa.eu/doceo/document/CJ72-AM-791072_EN.pdf" TargetMode="External"/><Relationship Id="rIdVerifiedPET449" Type="http://schemas.openxmlformats.org/officeDocument/2006/relationships/hyperlink" Target="https://www.europarl.europa.eu/doceo/document/CJ72-AM-791072_EN.pdf" TargetMode="External"/><Relationship Id="rIdVerifiedPET450" Type="http://schemas.openxmlformats.org/officeDocument/2006/relationships/hyperlink" Target="https://www.europarl.europa.eu/doceo/document/CJ72-AM-791072_EN.pdf" TargetMode="External"/><Relationship Id="rIdVerifiedPET451" Type="http://schemas.openxmlformats.org/officeDocument/2006/relationships/hyperlink" Target="https://www.europarl.europa.eu/doceo/document/CJ72-AM-791072_EN.pdf" TargetMode="External"/><Relationship Id="rIdVerifiedPET452" Type="http://schemas.openxmlformats.org/officeDocument/2006/relationships/hyperlink" Target="https://www.europarl.europa.eu/doceo/document/CJ72-AM-791072_EN.pdf" TargetMode="External"/><Relationship Id="rIdVerifiedPET453" Type="http://schemas.openxmlformats.org/officeDocument/2006/relationships/hyperlink" Target="https://www.europarl.europa.eu/doceo/document/CJ72-AM-791072_EN.pdf" TargetMode="External"/><Relationship Id="rIdVerifiedPET454" Type="http://schemas.openxmlformats.org/officeDocument/2006/relationships/hyperlink" Target="https://www.europarl.europa.eu/doceo/document/CJ72-AM-791072_EN.pdf" TargetMode="External"/><Relationship Id="rIdVerifiedPET455" Type="http://schemas.openxmlformats.org/officeDocument/2006/relationships/hyperlink" Target="https://www.europarl.europa.eu/doceo/document/CJ72-AM-791072_EN.pdf" TargetMode="External"/><Relationship Id="rIdVerifiedPET456" Type="http://schemas.openxmlformats.org/officeDocument/2006/relationships/hyperlink" Target="https://www.europarl.europa.eu/doceo/document/CJ72-AM-791072_EN.pdf" TargetMode="External"/><Relationship Id="rIdVerifiedPET457" Type="http://schemas.openxmlformats.org/officeDocument/2006/relationships/hyperlink" Target="https://www.europarl.europa.eu/doceo/document/CJ72-AM-791072_EN.pdf" TargetMode="External"/><Relationship Id="rIdVerifiedPET458" Type="http://schemas.openxmlformats.org/officeDocument/2006/relationships/hyperlink" Target="https://www.europarl.europa.eu/doceo/document/CJ72-AM-791072_EN.pdf" TargetMode="External"/><Relationship Id="rIdVerifiedPET459" Type="http://schemas.openxmlformats.org/officeDocument/2006/relationships/hyperlink" Target="https://www.europarl.europa.eu/doceo/document/CJ72-AM-791072_EN.pdf" TargetMode="External"/><Relationship Id="rIdVerifiedPET460" Type="http://schemas.openxmlformats.org/officeDocument/2006/relationships/hyperlink" Target="https://www.europarl.europa.eu/doceo/document/CJ72-AM-791072_EN.pdf" TargetMode="External"/><Relationship Id="rIdVerifiedPET461" Type="http://schemas.openxmlformats.org/officeDocument/2006/relationships/hyperlink" Target="https://www.europarl.europa.eu/doceo/document/CJ72-AM-791072_EN.pdf" TargetMode="External"/><Relationship Id="rIdVerifiedPET462" Type="http://schemas.openxmlformats.org/officeDocument/2006/relationships/hyperlink" Target="https://www.europarl.europa.eu/doceo/document/CJ72-AM-791072_EN.pdf" TargetMode="External"/><Relationship Id="rIdVerifiedPET463" Type="http://schemas.openxmlformats.org/officeDocument/2006/relationships/hyperlink" Target="https://www.europarl.europa.eu/doceo/document/CJ72-AM-791072_EN.pdf" TargetMode="External"/><Relationship Id="rIdVerifiedPET464" Type="http://schemas.openxmlformats.org/officeDocument/2006/relationships/hyperlink" Target="https://www.europarl.europa.eu/doceo/document/CJ72-AM-791073_EN.pdf" TargetMode="External"/><Relationship Id="rIdVerifiedPET465" Type="http://schemas.openxmlformats.org/officeDocument/2006/relationships/hyperlink" Target="https://www.europarl.europa.eu/doceo/document/CJ72-AM-791073_EN.pdf" TargetMode="External"/><Relationship Id="rIdVerifiedPET466" Type="http://schemas.openxmlformats.org/officeDocument/2006/relationships/hyperlink" Target="https://www.europarl.europa.eu/doceo/document/CJ72-AM-791073_EN.pdf" TargetMode="External"/><Relationship Id="rIdVerifiedPET467" Type="http://schemas.openxmlformats.org/officeDocument/2006/relationships/hyperlink" Target="https://www.europarl.europa.eu/doceo/document/CJ72-AM-791073_EN.pdf" TargetMode="External"/><Relationship Id="rIdVerifiedPET468" Type="http://schemas.openxmlformats.org/officeDocument/2006/relationships/hyperlink" Target="https://www.europarl.europa.eu/doceo/document/CJ72-AM-791073_EN.pdf" TargetMode="External"/><Relationship Id="rIdVerifiedPET469" Type="http://schemas.openxmlformats.org/officeDocument/2006/relationships/hyperlink" Target="https://www.europarl.europa.eu/doceo/document/CJ72-AM-791873_EN.pdf" TargetMode="External"/><Relationship Id="rIdVerifiedPET470" Type="http://schemas.openxmlformats.org/officeDocument/2006/relationships/hyperlink" Target="https://www.europarl.europa.eu/doceo/document/CJ72-AM-791873_EN.pdf" TargetMode="External"/><Relationship Id="rIdVerifiedPET471" Type="http://schemas.openxmlformats.org/officeDocument/2006/relationships/hyperlink" Target="https://www.europarl.europa.eu/doceo/document/CJ72-AM-791873_EN.pdf" TargetMode="External"/><Relationship Id="rIdVerifiedPET472" Type="http://schemas.openxmlformats.org/officeDocument/2006/relationships/hyperlink" Target="https://www.europarl.europa.eu/doceo/document/CJ72-AM-791873_EN.pdf" TargetMode="External"/><Relationship Id="rIdVerifiedPET473" Type="http://schemas.openxmlformats.org/officeDocument/2006/relationships/hyperlink" Target="https://www.europarl.europa.eu/doceo/document/CJ72-AM-791873_EN.pdf" TargetMode="External"/><Relationship Id="rIdVerifiedPET474" Type="http://schemas.openxmlformats.org/officeDocument/2006/relationships/hyperlink" Target="https://www.europarl.europa.eu/doceo/document/CJ72-AM-791874_EN.pdf#page=78" TargetMode="External"/><Relationship Id="rIdVerifiedPET475" Type="http://schemas.openxmlformats.org/officeDocument/2006/relationships/hyperlink" Target="https://www.europarl.europa.eu/doceo/document/CJ72-AM-791874_EN.pdf#page=84" TargetMode="External"/><Relationship Id="rIdVerifiedPET476" Type="http://schemas.openxmlformats.org/officeDocument/2006/relationships/hyperlink" Target="https://www.europarl.europa.eu/doceo/document/CJ72-AM-791874_EN.pdf#page=124" TargetMode="External"/><Relationship Id="rIdVerifiedPET477" Type="http://schemas.openxmlformats.org/officeDocument/2006/relationships/hyperlink" Target="https://www.europarl.europa.eu/doceo/document/CJ72-AM-791883_EN.pdf" TargetMode="External"/><Relationship Id="rIdVerifiedPET478" Type="http://schemas.openxmlformats.org/officeDocument/2006/relationships/hyperlink" Target="https://www.europarl.europa.eu/doceo/document/CJ72-AM-786820_EN.pdf#page=136" TargetMode="External"/><Relationship Id="rIdVerifiedPET479" Type="http://schemas.openxmlformats.org/officeDocument/2006/relationships/hyperlink" Target="https://www.europarl.europa.eu/doceo/document/CJ72-AM-791873_EN.pdf" TargetMode="External"/><Relationship Id="rIdVerifiedPET480" Type="http://schemas.openxmlformats.org/officeDocument/2006/relationships/hyperlink" Target="https://www.europarl.europa.eu/doceo/document/CJ72-AM-786820_EN.pdf#page=128" TargetMode="External"/><Relationship Id="rIdVerifiedPET481" Type="http://schemas.openxmlformats.org/officeDocument/2006/relationships/hyperlink" Target="https://www.europarl.europa.eu/doceo/document/CJ72-AM-790967_EN.pdf#page=23" TargetMode="External"/><Relationship Id="rIdVerifiedPET482" Type="http://schemas.openxmlformats.org/officeDocument/2006/relationships/hyperlink" Target="https://www.europarl.europa.eu/doceo/document/CJ72-AM-790967_EN.pdf#page=63" TargetMode="External"/><Relationship Id="rIdVerifiedPET483" Type="http://schemas.openxmlformats.org/officeDocument/2006/relationships/hyperlink" Target="https://www.europarl.europa.eu/doceo/document/CJ72-AM-790968_EN.pdf#page=15" TargetMode="External"/><Relationship Id="rIdVerifiedPET484" Type="http://schemas.openxmlformats.org/officeDocument/2006/relationships/hyperlink" Target="https://www.europarl.europa.eu/doceo/document/CJ72-AM-790968_EN.pdf#page=16" TargetMode="External"/><Relationship Id="rIdVerifiedPET485" Type="http://schemas.openxmlformats.org/officeDocument/2006/relationships/hyperlink" Target="https://www.europarl.europa.eu/doceo/document/CJ72-AM-790968_EN.pdf#page=66" TargetMode="External"/><Relationship Id="rIdVerifiedPET486" Type="http://schemas.openxmlformats.org/officeDocument/2006/relationships/hyperlink" Target="https://www.europarl.europa.eu/doceo/document/CJ72-AM-791071_EN.pdf#page=63" TargetMode="External"/><Relationship Id="rIdVerifiedPET487" Type="http://schemas.openxmlformats.org/officeDocument/2006/relationships/hyperlink" Target="https://www.europarl.europa.eu/doceo/document/CJ72-AM-791071_EN.pdf#page=114" TargetMode="External"/><Relationship Id="rIdVerifiedPET488" Type="http://schemas.openxmlformats.org/officeDocument/2006/relationships/hyperlink" Target="https://www.europarl.europa.eu/doceo/document/CJ72-AM-791071_EN.pdf#page=150" TargetMode="External"/><Relationship Id="rIdVerifiedPET489" Type="http://schemas.openxmlformats.org/officeDocument/2006/relationships/hyperlink" Target="https://www.europarl.europa.eu/doceo/document/CJ72-AM-791072_EN.pdf" TargetMode="External"/><Relationship Id="rIdVerifiedPET490" Type="http://schemas.openxmlformats.org/officeDocument/2006/relationships/hyperlink" Target="https://www.europarl.europa.eu/doceo/document/CJ72-AM-791072_EN.pdf" TargetMode="External"/><Relationship Id="rIdVerifiedPET491" Type="http://schemas.openxmlformats.org/officeDocument/2006/relationships/hyperlink" Target="https://www.europarl.europa.eu/doceo/document/CJ72-AM-791073_EN.pdf" TargetMode="External"/><Relationship Id="rIdVerifiedPET492" Type="http://schemas.openxmlformats.org/officeDocument/2006/relationships/hyperlink" Target="https://www.europarl.europa.eu/doceo/document/CJ72-AM-791073_EN.pdf" TargetMode="External"/><Relationship Id="rIdVerifiedPET493" Type="http://schemas.openxmlformats.org/officeDocument/2006/relationships/hyperlink" Target="https://www.europarl.europa.eu/doceo/document/CJ72-AM-791874_EN.pdf#page=24" TargetMode="External"/><Relationship Id="rIdVerifiedPET494" Type="http://schemas.openxmlformats.org/officeDocument/2006/relationships/hyperlink" Target="https://www.europarl.europa.eu/doceo/document/CJ72-AM-791874_EN.pdf#page=119" TargetMode="External"/><Relationship Id="rIdVerifiedPET495" Type="http://schemas.openxmlformats.org/officeDocument/2006/relationships/hyperlink" Target="https://www.europarl.europa.eu/doceo/document/CJ72-AM-786820_EN.pdf#page=141" TargetMode="External"/><Relationship Id="rIdVerifiedPET496" Type="http://schemas.openxmlformats.org/officeDocument/2006/relationships/hyperlink" Target="https://www.europarl.europa.eu/doceo/document/CJ72-AM-791073_EN.pdf" TargetMode="External"/><Relationship Id="rIdVerifiedPET497" Type="http://schemas.openxmlformats.org/officeDocument/2006/relationships/hyperlink" Target="https://www.europarl.europa.eu/doceo/document/CJ72-AM-791073_EN.pdf" TargetMode="External"/><Relationship Id="rIdVerifiedPET498" Type="http://schemas.openxmlformats.org/officeDocument/2006/relationships/hyperlink" Target="https://www.europarl.europa.eu/doceo/document/CJ72-AM-791873_EN.pdf" TargetMode="External"/><Relationship Id="rIdVerifiedPET499" Type="http://schemas.openxmlformats.org/officeDocument/2006/relationships/hyperlink" Target="https://www.europarl.europa.eu/doceo/document/CJ72-AM-791873_EN.pdf" TargetMode="External"/><Relationship Id="rIdVerifiedPET500" Type="http://schemas.openxmlformats.org/officeDocument/2006/relationships/hyperlink" Target="https://www.europarl.europa.eu/doceo/document/CJ72-AM-791873_EN.pdf" TargetMode="External"/><Relationship Id="rIdVerifiedPET501" Type="http://schemas.openxmlformats.org/officeDocument/2006/relationships/hyperlink" Target="https://www.europarl.europa.eu/doceo/document/CJ72-AM-791873_EN.pdf" TargetMode="External"/><Relationship Id="rIdVerifiedPET502" Type="http://schemas.openxmlformats.org/officeDocument/2006/relationships/hyperlink" Target="https://www.europarl.europa.eu/doceo/document/CJ72-AM-791873_EN.pdf" TargetMode="External"/><Relationship Id="rIdVerifiedPET503" Type="http://schemas.openxmlformats.org/officeDocument/2006/relationships/hyperlink" Target="https://www.europarl.europa.eu/doceo/document/CJ72-AM-791873_EN.pdf" TargetMode="External"/><Relationship Id="rIdVerifiedPET504" Type="http://schemas.openxmlformats.org/officeDocument/2006/relationships/hyperlink" Target="https://www.europarl.europa.eu/doceo/document/CJ72-AM-791873_EN.pdf" TargetMode="External"/><Relationship Id="rIdVerifiedPET505" Type="http://schemas.openxmlformats.org/officeDocument/2006/relationships/hyperlink" Target="https://www.europarl.europa.eu/doceo/document/CJ72-AM-786820_EN.pdf#page=132" TargetMode="External"/><Relationship Id="rIdVerifiedPET506" Type="http://schemas.openxmlformats.org/officeDocument/2006/relationships/hyperlink" Target="https://www.europarl.europa.eu/doceo/document/CJ72-AM-790967_EN.pdf#page=24" TargetMode="External"/><Relationship Id="rIdVerifiedPET507" Type="http://schemas.openxmlformats.org/officeDocument/2006/relationships/hyperlink" Target="https://www.europarl.europa.eu/doceo/document/CJ72-AM-790967_EN.pdf#page=27" TargetMode="External"/><Relationship Id="rIdVerifiedPET508" Type="http://schemas.openxmlformats.org/officeDocument/2006/relationships/hyperlink" Target="https://www.europarl.europa.eu/doceo/document/CJ72-AM-791071_EN.pdf#page=61" TargetMode="External"/><Relationship Id="rIdVerifiedPET509" Type="http://schemas.openxmlformats.org/officeDocument/2006/relationships/hyperlink" Target="https://www.europarl.europa.eu/doceo/document/CJ72-AM-791073_EN.pdf" TargetMode="External"/><Relationship Id="rIdVerifiedPET510" Type="http://schemas.openxmlformats.org/officeDocument/2006/relationships/hyperlink" Target="https://www.europarl.europa.eu/doceo/document/CJ72-AM-791073_EN.pdf" TargetMode="External"/><Relationship Id="rIdVerifiedPET511" Type="http://schemas.openxmlformats.org/officeDocument/2006/relationships/hyperlink" Target="https://www.europarl.europa.eu/doceo/document/CJ72-AM-791873_EN.pdf" TargetMode="External"/><Relationship Id="rIdVerifiedPET512" Type="http://schemas.openxmlformats.org/officeDocument/2006/relationships/hyperlink" Target="https://www.europarl.europa.eu/doceo/document/CJ72-AM-791873_EN.pdf" TargetMode="External"/><Relationship Id="rIdVerifiedPET513" Type="http://schemas.openxmlformats.org/officeDocument/2006/relationships/hyperlink" Target="https://www.europarl.europa.eu/doceo/document/CJ72-AM-791873_EN.pdf" TargetMode="External"/><Relationship Id="rIdVerifiedPET514" Type="http://schemas.openxmlformats.org/officeDocument/2006/relationships/hyperlink" Target="https://www.europarl.europa.eu/doceo/document/CJ72-AM-786820_EN.pdf#page=135" TargetMode="External"/><Relationship Id="rIdVerifiedPET515" Type="http://schemas.openxmlformats.org/officeDocument/2006/relationships/hyperlink" Target="https://www.europarl.europa.eu/doceo/document/CJ72-AM-786820_EN.pdf#page=150" TargetMode="External"/><Relationship Id="rIdVerifiedPET516" Type="http://schemas.openxmlformats.org/officeDocument/2006/relationships/hyperlink" Target="https://www.europarl.europa.eu/doceo/document/CJ72-AM-790967_EN.pdf#page=21" TargetMode="External"/><Relationship Id="rIdVerifiedPET517" Type="http://schemas.openxmlformats.org/officeDocument/2006/relationships/hyperlink" Target="https://www.europarl.europa.eu/doceo/document/CJ72-AM-790967_EN.pdf#page=67" TargetMode="External"/><Relationship Id="rIdVerifiedPET518" Type="http://schemas.openxmlformats.org/officeDocument/2006/relationships/hyperlink" Target="https://www.europarl.europa.eu/doceo/document/CJ72-AM-790968_EN.pdf#page=41" TargetMode="External"/><Relationship Id="rIdVerifiedPET519" Type="http://schemas.openxmlformats.org/officeDocument/2006/relationships/hyperlink" Target="https://www.europarl.europa.eu/doceo/document/CJ72-AM-790968_EN.pdf#page=54" TargetMode="External"/><Relationship Id="rIdVerifiedPET520" Type="http://schemas.openxmlformats.org/officeDocument/2006/relationships/hyperlink" Target="https://www.europarl.europa.eu/doceo/document/CJ72-AM-791071_EN.pdf#page=96" TargetMode="External"/><Relationship Id="rIdVerifiedPET521" Type="http://schemas.openxmlformats.org/officeDocument/2006/relationships/hyperlink" Target="https://www.europarl.europa.eu/doceo/document/CJ72-AM-791071_EN.pdf#page=172" TargetMode="External"/><Relationship Id="rIdVerifiedPET522" Type="http://schemas.openxmlformats.org/officeDocument/2006/relationships/hyperlink" Target="https://www.europarl.europa.eu/doceo/document/CJ72-AM-791072_EN.pdf" TargetMode="External"/><Relationship Id="rIdVerifiedPET523" Type="http://schemas.openxmlformats.org/officeDocument/2006/relationships/hyperlink" Target="https://www.europarl.europa.eu/doceo/document/CJ72-AM-791073_EN.pdf" TargetMode="External"/><Relationship Id="rIdVerifiedPET524" Type="http://schemas.openxmlformats.org/officeDocument/2006/relationships/hyperlink" Target="https://www.europarl.europa.eu/doceo/document/CJ72-AM-791073_EN.pdf" TargetMode="External"/><Relationship Id="rIdVerifiedPET525" Type="http://schemas.openxmlformats.org/officeDocument/2006/relationships/hyperlink" Target="https://www.europarl.europa.eu/doceo/document/CJ72-AM-791073_EN.pdf" TargetMode="External"/><Relationship Id="rIdVerifiedPET526" Type="http://schemas.openxmlformats.org/officeDocument/2006/relationships/hyperlink" Target="https://www.europarl.europa.eu/doceo/document/CJ72-AM-791873_EN.pdf" TargetMode="External"/><Relationship Id="rIdVerifiedPET527" Type="http://schemas.openxmlformats.org/officeDocument/2006/relationships/hyperlink" Target="https://www.europarl.europa.eu/doceo/document/CJ72-AM-791873_EN.pdf" TargetMode="External"/><Relationship Id="rIdVerifiedPET528" Type="http://schemas.openxmlformats.org/officeDocument/2006/relationships/hyperlink" Target="https://www.europarl.europa.eu/doceo/document/CJ72-AM-791873_EN.pdf" TargetMode="External"/><Relationship Id="rIdVerifiedPET529" Type="http://schemas.openxmlformats.org/officeDocument/2006/relationships/hyperlink" Target="https://www.europarl.europa.eu/doceo/document/CJ72-AM-791873_EN.pdf" TargetMode="External"/><Relationship Id="rIdVerifiedPET530" Type="http://schemas.openxmlformats.org/officeDocument/2006/relationships/hyperlink" Target="https://www.europarl.europa.eu/doceo/document/CJ72-AM-791873_EN.pdf" TargetMode="External"/><Relationship Id="rIdVerifiedPET531" Type="http://schemas.openxmlformats.org/officeDocument/2006/relationships/hyperlink" Target="https://www.europarl.europa.eu/doceo/document/CJ72-AM-791873_EN.pdf" TargetMode="External"/><Relationship Id="rIdVerifiedPET532" Type="http://schemas.openxmlformats.org/officeDocument/2006/relationships/hyperlink" Target="https://www.europarl.europa.eu/doceo/document/CJ72-AM-791873_EN.pdf" TargetMode="External"/><Relationship Id="rIdVerifiedPET533" Type="http://schemas.openxmlformats.org/officeDocument/2006/relationships/hyperlink" Target="https://www.europarl.europa.eu/doceo/document/CJ72-AM-791873_EN.pdf" TargetMode="External"/><Relationship Id="rIdVerifiedPET534" Type="http://schemas.openxmlformats.org/officeDocument/2006/relationships/hyperlink" Target="https://www.europarl.europa.eu/doceo/document/CJ72-AM-791874_EN.pdf#page=9" TargetMode="External"/><Relationship Id="rIdVerifiedPET535" Type="http://schemas.openxmlformats.org/officeDocument/2006/relationships/hyperlink" Target="https://www.europarl.europa.eu/doceo/document/CJ72-AM-791874_EN.pdf#page=10" TargetMode="External"/><Relationship Id="rIdVerifiedPET536" Type="http://schemas.openxmlformats.org/officeDocument/2006/relationships/hyperlink" Target="https://www.europarl.europa.eu/doceo/document/CJ72-AM-790967_EN.pdf#page=27" TargetMode="External"/><Relationship Id="rIdVerifiedPET537" Type="http://schemas.openxmlformats.org/officeDocument/2006/relationships/hyperlink" Target="https://www.europarl.europa.eu/doceo/document/CJ72-AM-790967_EN.pdf#page=72" TargetMode="External"/><Relationship Id="rIdVerifiedPET538" Type="http://schemas.openxmlformats.org/officeDocument/2006/relationships/hyperlink" Target="https://www.europarl.europa.eu/doceo/document/CJ72-AM-790967_EN.pdf#page=28" TargetMode="External"/><Relationship Id="rIdVerifiedPET539" Type="http://schemas.openxmlformats.org/officeDocument/2006/relationships/hyperlink" Target="https://www.europarl.europa.eu/doceo/document/CJ72-AM-790967_EN.pdf#page=28" TargetMode="External"/><Relationship Id="rIdVerifiedPET540" Type="http://schemas.openxmlformats.org/officeDocument/2006/relationships/hyperlink" Target="https://www.europarl.europa.eu/doceo/document/CJ72-AM-791071_EN.pdf#page=63" TargetMode="External"/><Relationship Id="rIdVerifiedPET541" Type="http://schemas.openxmlformats.org/officeDocument/2006/relationships/hyperlink" Target="https://www.europarl.europa.eu/doceo/document/CJ72-AM-791071_EN.pdf#page=114" TargetMode="External"/><Relationship Id="rIdVerifiedPET542" Type="http://schemas.openxmlformats.org/officeDocument/2006/relationships/hyperlink" Target="https://www.europarl.europa.eu/doceo/document/CJ72-AM-791071_EN.pdf#page=150" TargetMode="External"/><Relationship Id="rIdVerifiedPET543" Type="http://schemas.openxmlformats.org/officeDocument/2006/relationships/hyperlink" Target="https://www.europarl.europa.eu/doceo/document/CJ72-AM-791072_EN.pdf" TargetMode="External"/><Relationship Id="rIdVerifiedPET544" Type="http://schemas.openxmlformats.org/officeDocument/2006/relationships/hyperlink" Target="https://www.europarl.europa.eu/doceo/document/CJ72-AM-791072_EN.pdf" TargetMode="External"/><Relationship Id="rIdVerifiedPET545" Type="http://schemas.openxmlformats.org/officeDocument/2006/relationships/hyperlink" Target="https://www.europarl.europa.eu/doceo/document/CJ72-AM-790968_EN.pdf#page=25" TargetMode="External"/><Relationship Id="rIdVerifiedPET546" Type="http://schemas.openxmlformats.org/officeDocument/2006/relationships/hyperlink" Target="https://www.europarl.europa.eu/doceo/document/CJ72-AM-790968_EN.pdf#page=44" TargetMode="External"/><Relationship Id="rIdVerifiedPET547" Type="http://schemas.openxmlformats.org/officeDocument/2006/relationships/hyperlink" Target="https://www.europarl.europa.eu/doceo/document/CJ72-AM-791873_EN.pdf" TargetMode="External"/><Relationship Id="rIdVerifiedPET548" Type="http://schemas.openxmlformats.org/officeDocument/2006/relationships/hyperlink" Target="https://www.europarl.europa.eu/doceo/document/CJ72-AM-791874_EN.pdf#page=16" TargetMode="External"/><Relationship Id="rIdVerifiedPET549" Type="http://schemas.openxmlformats.org/officeDocument/2006/relationships/hyperlink" Target="https://www.europarl.europa.eu/doceo/document/CJ72-AM-786820_EN.pdf#page=166" TargetMode="External"/><Relationship Id="rIdVerifiedPET550" Type="http://schemas.openxmlformats.org/officeDocument/2006/relationships/hyperlink" Target="https://www.europarl.europa.eu/doceo/document/CJ72-AM-790967_EN.pdf#page=19" TargetMode="External"/><Relationship Id="rIdVerifiedPET551" Type="http://schemas.openxmlformats.org/officeDocument/2006/relationships/hyperlink" Target="https://www.europarl.europa.eu/doceo/document/CJ72-AM-791073_EN.pdf" TargetMode="External"/><Relationship Id="rIdVerifiedPET552" Type="http://schemas.openxmlformats.org/officeDocument/2006/relationships/hyperlink" Target="https://www.europarl.europa.eu/doceo/document/CJ72-AM-786820_EN.pdf#page=19" TargetMode="External"/><Relationship Id="rIdVerifiedPET553" Type="http://schemas.openxmlformats.org/officeDocument/2006/relationships/hyperlink" Target="https://www.europarl.europa.eu/doceo/document/CJ72-AM-786820_EN.pdf#page=104" TargetMode="External"/><Relationship Id="rIdVerifiedPET554" Type="http://schemas.openxmlformats.org/officeDocument/2006/relationships/hyperlink" Target="https://www.europarl.europa.eu/doceo/document/CJ72-AM-786820_EN.pdf#page=105" TargetMode="External"/><Relationship Id="rIdVerifiedPET555" Type="http://schemas.openxmlformats.org/officeDocument/2006/relationships/hyperlink" Target="https://www.europarl.europa.eu/doceo/document/CJ72-AM-786820_EN.pdf#page=107" TargetMode="External"/><Relationship Id="rIdVerifiedPET556" Type="http://schemas.openxmlformats.org/officeDocument/2006/relationships/hyperlink" Target="https://www.europarl.europa.eu/doceo/document/CJ72-AM-786820_EN.pdf#page=108" TargetMode="External"/><Relationship Id="rIdVerifiedPET557" Type="http://schemas.openxmlformats.org/officeDocument/2006/relationships/hyperlink" Target="https://www.europarl.europa.eu/doceo/document/CJ72-AM-786820_EN.pdf#page=123" TargetMode="External"/><Relationship Id="rIdVerifiedPET558" Type="http://schemas.openxmlformats.org/officeDocument/2006/relationships/hyperlink" Target="https://www.europarl.europa.eu/doceo/document/CJ72-AM-786820_EN.pdf#page=146" TargetMode="External"/><Relationship Id="rIdVerifiedPET559" Type="http://schemas.openxmlformats.org/officeDocument/2006/relationships/hyperlink" Target="https://www.europarl.europa.eu/doceo/document/CJ72-AM-786820_EN.pdf#page=151" TargetMode="External"/><Relationship Id="rIdVerifiedPET560" Type="http://schemas.openxmlformats.org/officeDocument/2006/relationships/hyperlink" Target="https://www.europarl.europa.eu/doceo/document/CJ72-AM-786820_EN.pdf#page=152" TargetMode="External"/><Relationship Id="rIdVerifiedPET561" Type="http://schemas.openxmlformats.org/officeDocument/2006/relationships/hyperlink" Target="https://www.europarl.europa.eu/doceo/document/CJ72-AM-786820_EN.pdf#page=154" TargetMode="External"/><Relationship Id="rIdVerifiedPET562" Type="http://schemas.openxmlformats.org/officeDocument/2006/relationships/hyperlink" Target="https://www.europarl.europa.eu/doceo/document/CJ72-AM-786820_EN.pdf#page=164" TargetMode="External"/><Relationship Id="rIdVerifiedPET563" Type="http://schemas.openxmlformats.org/officeDocument/2006/relationships/hyperlink" Target="https://www.europarl.europa.eu/doceo/document/CJ72-AM-786820_EN.pdf#page=169" TargetMode="External"/><Relationship Id="rIdVerifiedPET564" Type="http://schemas.openxmlformats.org/officeDocument/2006/relationships/hyperlink" Target="https://www.europarl.europa.eu/doceo/document/CJ72-AM-790967_EN.pdf#page=8" TargetMode="External"/><Relationship Id="rIdVerifiedPET565" Type="http://schemas.openxmlformats.org/officeDocument/2006/relationships/hyperlink" Target="https://www.europarl.europa.eu/doceo/document/CJ72-AM-790967_EN.pdf#page=170" TargetMode="External"/><Relationship Id="rIdVerifiedPET566" Type="http://schemas.openxmlformats.org/officeDocument/2006/relationships/hyperlink" Target="https://www.europarl.europa.eu/doceo/document/CJ72-AM-790968_EN.pdf#page=64" TargetMode="External"/><Relationship Id="rIdVerifiedPET567" Type="http://schemas.openxmlformats.org/officeDocument/2006/relationships/hyperlink" Target="https://www.europarl.europa.eu/doceo/document/CJ72-AM-791071_EN.pdf#page=4" TargetMode="External"/><Relationship Id="rIdVerifiedPET568" Type="http://schemas.openxmlformats.org/officeDocument/2006/relationships/hyperlink" Target="https://www.europarl.europa.eu/doceo/document/CJ72-AM-791071_EN.pdf#page=6" TargetMode="External"/><Relationship Id="rIdVerifiedPET569" Type="http://schemas.openxmlformats.org/officeDocument/2006/relationships/hyperlink" Target="https://www.europarl.europa.eu/doceo/document/CJ72-AM-791071_EN.pdf#page=33" TargetMode="External"/><Relationship Id="rIdVerifiedPET570" Type="http://schemas.openxmlformats.org/officeDocument/2006/relationships/hyperlink" Target="https://www.europarl.europa.eu/doceo/document/CJ72-AM-791071_EN.pdf#page=37" TargetMode="External"/><Relationship Id="rIdVerifiedPET571" Type="http://schemas.openxmlformats.org/officeDocument/2006/relationships/hyperlink" Target="https://www.europarl.europa.eu/doceo/document/CJ72-AM-791071_EN.pdf#page=38" TargetMode="External"/><Relationship Id="rIdVerifiedPET572" Type="http://schemas.openxmlformats.org/officeDocument/2006/relationships/hyperlink" Target="https://www.europarl.europa.eu/doceo/document/CJ72-AM-791071_EN.pdf#page=95" TargetMode="External"/><Relationship Id="rIdVerifiedPET573" Type="http://schemas.openxmlformats.org/officeDocument/2006/relationships/hyperlink" Target="https://www.europarl.europa.eu/doceo/document/CJ72-AM-791071_EN.pdf#page=96" TargetMode="External"/><Relationship Id="rIdVerifiedPET574" Type="http://schemas.openxmlformats.org/officeDocument/2006/relationships/hyperlink" Target="https://www.europarl.europa.eu/doceo/document/CJ72-AM-791071_EN.pdf#page=143" TargetMode="External"/><Relationship Id="rIdVerifiedPET575" Type="http://schemas.openxmlformats.org/officeDocument/2006/relationships/hyperlink" Target="https://www.europarl.europa.eu/doceo/document/CJ72-AM-791071_EN.pdf#page=150" TargetMode="External"/><Relationship Id="rIdVerifiedPET576" Type="http://schemas.openxmlformats.org/officeDocument/2006/relationships/hyperlink" Target="https://www.europarl.europa.eu/doceo/document/CJ72-AM-791071_EN.pdf#page=173" TargetMode="External"/><Relationship Id="rIdVerifiedPET577" Type="http://schemas.openxmlformats.org/officeDocument/2006/relationships/hyperlink" Target="https://www.europarl.europa.eu/doceo/document/CJ72-AM-791072_EN.pdf" TargetMode="External"/><Relationship Id="rIdVerifiedPET578" Type="http://schemas.openxmlformats.org/officeDocument/2006/relationships/hyperlink" Target="https://www.europarl.europa.eu/doceo/document/CJ72-AM-791072_EN.pdf" TargetMode="External"/><Relationship Id="rIdVerifiedPET579" Type="http://schemas.openxmlformats.org/officeDocument/2006/relationships/hyperlink" Target="https://www.europarl.europa.eu/doceo/document/CJ72-AM-791072_EN.pdf" TargetMode="External"/><Relationship Id="rIdVerifiedPET580" Type="http://schemas.openxmlformats.org/officeDocument/2006/relationships/hyperlink" Target="https://www.europarl.europa.eu/doceo/document/CJ72-AM-791072_EN.pdf" TargetMode="External"/><Relationship Id="rIdVerifiedPET581" Type="http://schemas.openxmlformats.org/officeDocument/2006/relationships/hyperlink" Target="https://www.europarl.europa.eu/doceo/document/CJ72-AM-791072_EN.pdf" TargetMode="External"/><Relationship Id="rIdVerifiedPET582" Type="http://schemas.openxmlformats.org/officeDocument/2006/relationships/hyperlink" Target="https://www.europarl.europa.eu/doceo/document/CJ72-AM-791072_EN.pdf" TargetMode="External"/><Relationship Id="rIdVerifiedPET583" Type="http://schemas.openxmlformats.org/officeDocument/2006/relationships/hyperlink" Target="https://www.europarl.europa.eu/doceo/document/CJ72-AM-791072_EN.pdf" TargetMode="External"/><Relationship Id="rIdVerifiedPET584" Type="http://schemas.openxmlformats.org/officeDocument/2006/relationships/hyperlink" Target="https://www.europarl.europa.eu/doceo/document/CJ72-AM-791072_EN.pdf" TargetMode="External"/><Relationship Id="rIdVerifiedPET585" Type="http://schemas.openxmlformats.org/officeDocument/2006/relationships/hyperlink" Target="https://www.europarl.europa.eu/doceo/document/CJ72-AM-791072_EN.pdf" TargetMode="External"/><Relationship Id="rIdVerifiedPET586" Type="http://schemas.openxmlformats.org/officeDocument/2006/relationships/hyperlink" Target="https://www.europarl.europa.eu/doceo/document/CJ72-AM-791072_EN.pdf" TargetMode="External"/><Relationship Id="rIdVerifiedPET587" Type="http://schemas.openxmlformats.org/officeDocument/2006/relationships/hyperlink" Target="https://www.europarl.europa.eu/doceo/document/CJ72-AM-791072_EN.pdf" TargetMode="External"/><Relationship Id="rIdVerifiedPET588" Type="http://schemas.openxmlformats.org/officeDocument/2006/relationships/hyperlink" Target="https://www.europarl.europa.eu/doceo/document/CJ72-AM-791072_EN.pdf" TargetMode="External"/><Relationship Id="rIdVerifiedPET589" Type="http://schemas.openxmlformats.org/officeDocument/2006/relationships/hyperlink" Target="https://www.europarl.europa.eu/doceo/document/CJ72-AM-791072_EN.pdf" TargetMode="External"/><Relationship Id="rIdVerifiedPET590" Type="http://schemas.openxmlformats.org/officeDocument/2006/relationships/hyperlink" Target="https://www.europarl.europa.eu/doceo/document/CJ72-AM-791072_EN.pdf" TargetMode="External"/><Relationship Id="rIdVerifiedPET591" Type="http://schemas.openxmlformats.org/officeDocument/2006/relationships/hyperlink" Target="https://www.europarl.europa.eu/doceo/document/CJ72-AM-791072_EN.pdf" TargetMode="External"/><Relationship Id="rIdVerifiedPET592" Type="http://schemas.openxmlformats.org/officeDocument/2006/relationships/hyperlink" Target="https://www.europarl.europa.eu/doceo/document/CJ72-AM-791072_EN.pdf" TargetMode="External"/><Relationship Id="rIdVerifiedPET593" Type="http://schemas.openxmlformats.org/officeDocument/2006/relationships/hyperlink" Target="https://www.europarl.europa.eu/doceo/document/CJ72-AM-791073_EN.pdf" TargetMode="External"/><Relationship Id="rIdVerifiedPET594" Type="http://schemas.openxmlformats.org/officeDocument/2006/relationships/hyperlink" Target="https://www.europarl.europa.eu/doceo/document/CJ72-AM-791073_EN.pdf" TargetMode="External"/><Relationship Id="rIdVerifiedPET595" Type="http://schemas.openxmlformats.org/officeDocument/2006/relationships/hyperlink" Target="https://www.europarl.europa.eu/doceo/document/CJ72-AM-791073_EN.pdf" TargetMode="External"/><Relationship Id="rIdVerifiedPET596" Type="http://schemas.openxmlformats.org/officeDocument/2006/relationships/hyperlink" Target="https://www.europarl.europa.eu/doceo/document/CJ72-AM-791073_EN.pdf" TargetMode="External"/><Relationship Id="rIdVerifiedPET597" Type="http://schemas.openxmlformats.org/officeDocument/2006/relationships/hyperlink" Target="https://www.europarl.europa.eu/doceo/document/CJ72-AM-791073_EN.pdf" TargetMode="External"/><Relationship Id="rIdVerifiedPET598" Type="http://schemas.openxmlformats.org/officeDocument/2006/relationships/hyperlink" Target="https://www.europarl.europa.eu/doceo/document/CJ72-AM-791873_EN.pdf" TargetMode="External"/><Relationship Id="rIdVerifiedPET599" Type="http://schemas.openxmlformats.org/officeDocument/2006/relationships/hyperlink" Target="https://www.europarl.europa.eu/doceo/document/CJ72-AM-791873_EN.pdf" TargetMode="External"/><Relationship Id="rIdVerifiedPET600" Type="http://schemas.openxmlformats.org/officeDocument/2006/relationships/hyperlink" Target="https://www.europarl.europa.eu/doceo/document/CJ72-AM-791873_EN.pdf" TargetMode="External"/><Relationship Id="rIdVerifiedPET601" Type="http://schemas.openxmlformats.org/officeDocument/2006/relationships/hyperlink" Target="https://www.europarl.europa.eu/doceo/document/CJ72-AM-791873_EN.pdf" TargetMode="External"/><Relationship Id="rIdVerifiedPET602" Type="http://schemas.openxmlformats.org/officeDocument/2006/relationships/hyperlink" Target="https://www.europarl.europa.eu/doceo/document/CJ72-AM-791873_EN.pdf" TargetMode="External"/><Relationship Id="rIdVerifiedPET603" Type="http://schemas.openxmlformats.org/officeDocument/2006/relationships/hyperlink" Target="https://www.europarl.europa.eu/doceo/document/CJ72-AM-791874_EN.pdf#page=78" TargetMode="External"/><Relationship Id="rIdVerifiedPET604" Type="http://schemas.openxmlformats.org/officeDocument/2006/relationships/hyperlink" Target="https://www.europarl.europa.eu/doceo/document/CJ72-AM-791874_EN.pdf#page=84" TargetMode="External"/><Relationship Id="rIdVerifiedPET605" Type="http://schemas.openxmlformats.org/officeDocument/2006/relationships/hyperlink" Target="https://www.europarl.europa.eu/doceo/document/CJ72-AM-791874_EN.pdf#page=124" TargetMode="External"/><Relationship Id="rIdVerifiedPET606" Type="http://schemas.openxmlformats.org/officeDocument/2006/relationships/hyperlink" Target="https://www.europarl.europa.eu/doceo/document/CJ72-AM-791883_EN.pdf" TargetMode="External"/><Relationship Id="rIdVerifiedPET607" Type="http://schemas.openxmlformats.org/officeDocument/2006/relationships/hyperlink" Target="https://www.europarl.europa.eu/doceo/document/CJ72-AM-786820_EN.pdf#page=152" TargetMode="External"/><Relationship Id="rIdVerifiedPET608" Type="http://schemas.openxmlformats.org/officeDocument/2006/relationships/hyperlink" Target="https://www.europarl.europa.eu/doceo/document/CJ72-AM-791071_EN.pdf#page=115" TargetMode="External"/><Relationship Id="rIdVerifiedPET609" Type="http://schemas.openxmlformats.org/officeDocument/2006/relationships/hyperlink" Target="https://www.europarl.europa.eu/doceo/document/CJ72-AM-791072_EN.pdf" TargetMode="External"/><Relationship Id="rIdVerifiedPET610" Type="http://schemas.openxmlformats.org/officeDocument/2006/relationships/hyperlink" Target="https://www.europarl.europa.eu/doceo/document/CJ72-AM-791073_EN.pdf" TargetMode="External"/><Relationship Id="rIdVerifiedPET611" Type="http://schemas.openxmlformats.org/officeDocument/2006/relationships/hyperlink" Target="https://www.europarl.europa.eu/doceo/document/CJ72-AM-791873_EN.pdf" TargetMode="External"/><Relationship Id="rIdVerifiedPET612" Type="http://schemas.openxmlformats.org/officeDocument/2006/relationships/hyperlink" Target="https://www.europarl.europa.eu/doceo/document/CJ72-AM-791873_EN.pdf" TargetMode="External"/><Relationship Id="rIdVerifiedPET613" Type="http://schemas.openxmlformats.org/officeDocument/2006/relationships/hyperlink" Target="https://www.europarl.europa.eu/doceo/document/CJ72-AM-791873_EN.pdf" TargetMode="External"/><Relationship Id="rIdVerifiedPET614" Type="http://schemas.openxmlformats.org/officeDocument/2006/relationships/hyperlink" Target="https://www.europarl.europa.eu/doceo/document/CJ72-AM-791873_EN.pdf" TargetMode="External"/><Relationship Id="rIdVerifiedPET615" Type="http://schemas.openxmlformats.org/officeDocument/2006/relationships/hyperlink" Target="https://www.europarl.europa.eu/doceo/document/CJ72-AM-791873_EN.pdf" TargetMode="External"/><Relationship Id="rIdVerifiedPET616" Type="http://schemas.openxmlformats.org/officeDocument/2006/relationships/hyperlink" Target="https://www.europarl.europa.eu/doceo/document/CJ72-AM-791873_EN.pdf" TargetMode="External"/><Relationship Id="rIdVerifiedPET617" Type="http://schemas.openxmlformats.org/officeDocument/2006/relationships/hyperlink" Target="https://www.europarl.europa.eu/doceo/document/CJ72-AM-786820_EN.pdf#page=128" TargetMode="External"/><Relationship Id="rIdVerifiedPET618" Type="http://schemas.openxmlformats.org/officeDocument/2006/relationships/hyperlink" Target="https://www.europarl.europa.eu/doceo/document/CJ72-AM-790967_EN.pdf#page=23" TargetMode="External"/><Relationship Id="rIdVerifiedPET619" Type="http://schemas.openxmlformats.org/officeDocument/2006/relationships/hyperlink" Target="https://www.europarl.europa.eu/doceo/document/CJ72-AM-790967_EN.pdf#page=63" TargetMode="External"/><Relationship Id="rIdVerifiedPET620" Type="http://schemas.openxmlformats.org/officeDocument/2006/relationships/hyperlink" Target="https://www.europarl.europa.eu/doceo/document/CJ72-AM-790968_EN.pdf#page=15" TargetMode="External"/><Relationship Id="rIdVerifiedPET621" Type="http://schemas.openxmlformats.org/officeDocument/2006/relationships/hyperlink" Target="https://www.europarl.europa.eu/doceo/document/CJ72-AM-790968_EN.pdf#page=16" TargetMode="External"/><Relationship Id="rIdVerifiedPET622" Type="http://schemas.openxmlformats.org/officeDocument/2006/relationships/hyperlink" Target="https://www.europarl.europa.eu/doceo/document/CJ72-AM-790968_EN.pdf#page=66" TargetMode="External"/><Relationship Id="rIdVerifiedPET623" Type="http://schemas.openxmlformats.org/officeDocument/2006/relationships/hyperlink" Target="https://www.europarl.europa.eu/doceo/document/CJ72-AM-791073_EN.pdf" TargetMode="External"/><Relationship Id="rIdVerifiedPET624" Type="http://schemas.openxmlformats.org/officeDocument/2006/relationships/hyperlink" Target="https://www.europarl.europa.eu/doceo/document/CJ72-AM-791073_EN.pdf" TargetMode="External"/><Relationship Id="rIdVerifiedPET625" Type="http://schemas.openxmlformats.org/officeDocument/2006/relationships/hyperlink" Target="https://www.europarl.europa.eu/doceo/document/CJ72-AM-791874_EN.pdf#page=24" TargetMode="External"/><Relationship Id="rIdVerifiedPET626" Type="http://schemas.openxmlformats.org/officeDocument/2006/relationships/hyperlink" Target="https://www.europarl.europa.eu/doceo/document/CJ72-AM-791874_EN.pdf#page=119" TargetMode="External"/><Relationship Id="rIdVerifiedPET627" Type="http://schemas.openxmlformats.org/officeDocument/2006/relationships/hyperlink" Target="https://www.europarl.europa.eu/doceo/document/CJ72-AM-791873_EN.pdf" TargetMode="External"/><Relationship Id="rIdVerifiedPET628" Type="http://schemas.openxmlformats.org/officeDocument/2006/relationships/hyperlink" Target="https://www.europarl.europa.eu/doceo/document/CJ72-AM-791873_EN.pdf" TargetMode="External"/><Relationship Id="rIdVerifiedPET629" Type="http://schemas.openxmlformats.org/officeDocument/2006/relationships/hyperlink" Target="https://www.europarl.europa.eu/doceo/document/CJ72-AM-790967_EN.pdf#page=75" TargetMode="External"/><Relationship Id="rIdVerifiedPET630" Type="http://schemas.openxmlformats.org/officeDocument/2006/relationships/hyperlink" Target="https://www.europarl.europa.eu/doceo/document/CJ72-AM-791073_EN.pdf" TargetMode="External"/><Relationship Id="rIdVerifiedPET631" Type="http://schemas.openxmlformats.org/officeDocument/2006/relationships/hyperlink" Target="https://www.europarl.europa.eu/doceo/document/CJ72-AM-791873_EN.pdf" TargetMode="External"/><Relationship Id="rIdVerifiedPET632" Type="http://schemas.openxmlformats.org/officeDocument/2006/relationships/hyperlink" Target="https://www.europarl.europa.eu/doceo/document/CJ72-AM-791873_EN.pdf" TargetMode="External"/><Relationship Id="rIdVerifiedPET633" Type="http://schemas.openxmlformats.org/officeDocument/2006/relationships/hyperlink" Target="https://www.europarl.europa.eu/doceo/document/CJ72-AM-791873_EN.pdf" TargetMode="External"/><Relationship Id="rIdVerifiedPET634" Type="http://schemas.openxmlformats.org/officeDocument/2006/relationships/hyperlink" Target="https://www.europarl.europa.eu/doceo/document/CJ72-AM-791873_EN.pdf" TargetMode="External"/><Relationship Id="rIdVerifiedPET635" Type="http://schemas.openxmlformats.org/officeDocument/2006/relationships/hyperlink" Target="https://www.europarl.europa.eu/doceo/document/CJ72-AM-791873_EN.pdf" TargetMode="External"/><Relationship Id="rIdVerifiedPET636" Type="http://schemas.openxmlformats.org/officeDocument/2006/relationships/hyperlink" Target="https://www.europarl.europa.eu/doceo/document/CJ72-AM-791071_EN.pdf#page=63" TargetMode="External"/><Relationship Id="rIdVerifiedPET637" Type="http://schemas.openxmlformats.org/officeDocument/2006/relationships/hyperlink" Target="https://www.europarl.europa.eu/doceo/document/CJ72-AM-791071_EN.pdf#page=114" TargetMode="External"/><Relationship Id="rIdVerifiedPET638" Type="http://schemas.openxmlformats.org/officeDocument/2006/relationships/hyperlink" Target="https://www.europarl.europa.eu/doceo/document/CJ72-AM-791071_EN.pdf#page=150" TargetMode="External"/><Relationship Id="rIdVerifiedPET639" Type="http://schemas.openxmlformats.org/officeDocument/2006/relationships/hyperlink" Target="https://www.europarl.europa.eu/doceo/document/CJ72-AM-791072_EN.pdf" TargetMode="External"/><Relationship Id="rIdVerifiedPET640" Type="http://schemas.openxmlformats.org/officeDocument/2006/relationships/hyperlink" Target="https://www.europarl.europa.eu/doceo/document/CJ72-AM-791072_EN.pdf" TargetMode="External"/><Relationship Id="rIdVerifiedPET641" Type="http://schemas.openxmlformats.org/officeDocument/2006/relationships/hyperlink" Target="https://www.europarl.europa.eu/doceo/document/CJ72-AM-790967_EN.pdf#page=27" TargetMode="External"/><Relationship Id="rIdVerifiedPET642" Type="http://schemas.openxmlformats.org/officeDocument/2006/relationships/hyperlink" Target="https://www.europarl.europa.eu/doceo/document/CJ72-AM-790967_EN.pdf#page=55" TargetMode="External"/><Relationship Id="rIdVerifiedPET643" Type="http://schemas.openxmlformats.org/officeDocument/2006/relationships/hyperlink" Target="https://www.europarl.europa.eu/doceo/document/CJ72-AM-790967_EN.pdf#page=75" TargetMode="External"/><Relationship Id="rIdVerifiedPET644" Type="http://schemas.openxmlformats.org/officeDocument/2006/relationships/hyperlink" Target="https://www.europarl.europa.eu/doceo/document/CJ72-AM-791073_EN.pdf" TargetMode="External"/><Relationship Id="rIdVerifiedPET645" Type="http://schemas.openxmlformats.org/officeDocument/2006/relationships/hyperlink" Target="https://www.europarl.europa.eu/doceo/document/CJ72-AM-791873_EN.pdf" TargetMode="External"/><Relationship Id="rIdVerifiedPET646" Type="http://schemas.openxmlformats.org/officeDocument/2006/relationships/hyperlink" Target="https://www.europarl.europa.eu/doceo/document/CJ72-AM-791873_EN.pdf" TargetMode="External"/><Relationship Id="rIdVerifiedPET647" Type="http://schemas.openxmlformats.org/officeDocument/2006/relationships/hyperlink" Target="https://www.europarl.europa.eu/doceo/document/CJ72-AM-791873_EN.pdf" TargetMode="External"/><Relationship Id="rIdVerifiedPET648" Type="http://schemas.openxmlformats.org/officeDocument/2006/relationships/hyperlink" Target="https://www.europarl.europa.eu/doceo/document/CJ72-AM-791873_EN.pdf" TargetMode="External"/><Relationship Id="rIdVerifiedPET649" Type="http://schemas.openxmlformats.org/officeDocument/2006/relationships/hyperlink" Target="https://www.europarl.europa.eu/doceo/document/CJ72-AM-791873_EN.pdf" TargetMode="External"/><Relationship Id="rIdVerifiedPET650" Type="http://schemas.openxmlformats.org/officeDocument/2006/relationships/hyperlink" Target="https://www.europarl.europa.eu/doceo/document/CJ72-AM-791873_EN.pdf" TargetMode="External"/><Relationship Id="rIdVerifiedPET651" Type="http://schemas.openxmlformats.org/officeDocument/2006/relationships/hyperlink" Target="https://www.europarl.europa.eu/doceo/document/CJ72-AM-791874_EN.pdf#page=11" TargetMode="External"/><Relationship Id="rIdVerifiedPET652" Type="http://schemas.openxmlformats.org/officeDocument/2006/relationships/hyperlink" Target="https://www.europarl.europa.eu/doceo/document/CJ72-AM-791874_EN.pdf#page=56" TargetMode="External"/><Relationship Id="rIdVerifiedPET653" Type="http://schemas.openxmlformats.org/officeDocument/2006/relationships/hyperlink" Target="https://www.europarl.europa.eu/doceo/document/CJ72-AM-791874_EN.pdf#page=59" TargetMode="External"/><Relationship Id="rIdVerifiedPET654" Type="http://schemas.openxmlformats.org/officeDocument/2006/relationships/hyperlink" Target="https://www.europarl.europa.eu/doceo/document/CJ72-AM-791874_EN.pdf#page=59" TargetMode="External"/><Relationship Id="rIdVerifiedPET655" Type="http://schemas.openxmlformats.org/officeDocument/2006/relationships/hyperlink" Target="https://www.europarl.europa.eu/doceo/document/CJ72-PR-786818_EN.pdf" TargetMode="External"/><Relationship Id="rIdVerifiedPET656" Type="http://schemas.openxmlformats.org/officeDocument/2006/relationships/hyperlink" Target="https://www.europarl.europa.eu/doceo/document/CJ72-PR-786818_EN.pdf" TargetMode="External"/><Relationship Id="rIdVerifiedPET657" Type="http://schemas.openxmlformats.org/officeDocument/2006/relationships/hyperlink" Target="https://www.europarl.europa.eu/doceo/document/CJ72-PR-786818_EN.pdf" TargetMode="External"/><Relationship Id="rIdVerifiedPET658" Type="http://schemas.openxmlformats.org/officeDocument/2006/relationships/hyperlink" Target="https://www.europarl.europa.eu/doceo/document/CJ72-AM-786820_EN.pdf#page=128" TargetMode="External"/><Relationship Id="rIdVerifiedPET659" Type="http://schemas.openxmlformats.org/officeDocument/2006/relationships/hyperlink" Target="https://www.europarl.europa.eu/doceo/document/CJ72-AM-790967_EN.pdf#page=23" TargetMode="External"/><Relationship Id="rIdVerifiedPET660" Type="http://schemas.openxmlformats.org/officeDocument/2006/relationships/hyperlink" Target="https://www.europarl.europa.eu/doceo/document/CJ72-AM-790967_EN.pdf#page=63" TargetMode="External"/><Relationship Id="rIdVerifiedPET661" Type="http://schemas.openxmlformats.org/officeDocument/2006/relationships/hyperlink" Target="https://www.europarl.europa.eu/doceo/document/CJ72-AM-790968_EN.pdf#page=15" TargetMode="External"/><Relationship Id="rIdVerifiedPET662" Type="http://schemas.openxmlformats.org/officeDocument/2006/relationships/hyperlink" Target="https://www.europarl.europa.eu/doceo/document/CJ72-AM-790968_EN.pdf#page=16" TargetMode="External"/><Relationship Id="rIdVerifiedPET663" Type="http://schemas.openxmlformats.org/officeDocument/2006/relationships/hyperlink" Target="https://www.europarl.europa.eu/doceo/document/CJ72-AM-790968_EN.pdf#page=66" TargetMode="External"/><Relationship Id="rIdVerifiedPET664" Type="http://schemas.openxmlformats.org/officeDocument/2006/relationships/hyperlink" Target="https://www.europarl.europa.eu/doceo/document/CJ72-AM-791071_EN.pdf#page=63" TargetMode="External"/><Relationship Id="rIdVerifiedPET665" Type="http://schemas.openxmlformats.org/officeDocument/2006/relationships/hyperlink" Target="https://www.europarl.europa.eu/doceo/document/CJ72-AM-791071_EN.pdf#page=114" TargetMode="External"/><Relationship Id="rIdVerifiedPET666" Type="http://schemas.openxmlformats.org/officeDocument/2006/relationships/hyperlink" Target="https://www.europarl.europa.eu/doceo/document/CJ72-AM-791071_EN.pdf#page=150" TargetMode="External"/><Relationship Id="rIdVerifiedPET667" Type="http://schemas.openxmlformats.org/officeDocument/2006/relationships/hyperlink" Target="https://www.europarl.europa.eu/doceo/document/CJ72-AM-791072_EN.pdf" TargetMode="External"/><Relationship Id="rIdVerifiedPET668" Type="http://schemas.openxmlformats.org/officeDocument/2006/relationships/hyperlink" Target="https://www.europarl.europa.eu/doceo/document/CJ72-AM-791072_EN.pdf" TargetMode="External"/><Relationship Id="rIdVerifiedPET669" Type="http://schemas.openxmlformats.org/officeDocument/2006/relationships/hyperlink" Target="https://www.europarl.europa.eu/doceo/document/CJ72-AM-791073_EN.pdf" TargetMode="External"/><Relationship Id="rIdVerifiedPET670" Type="http://schemas.openxmlformats.org/officeDocument/2006/relationships/hyperlink" Target="https://www.europarl.europa.eu/doceo/document/CJ72-AM-791073_EN.pdf" TargetMode="External"/><Relationship Id="rIdVerifiedPET671" Type="http://schemas.openxmlformats.org/officeDocument/2006/relationships/hyperlink" Target="https://www.europarl.europa.eu/doceo/document/CJ72-AM-791874_EN.pdf#page=24" TargetMode="External"/><Relationship Id="rIdVerifiedPET672" Type="http://schemas.openxmlformats.org/officeDocument/2006/relationships/hyperlink" Target="https://www.europarl.europa.eu/doceo/document/CJ72-AM-791874_EN.pdf#page=119" TargetMode="External"/><Relationship Id="rIdVerifiedPET673" Type="http://schemas.openxmlformats.org/officeDocument/2006/relationships/hyperlink" Target="https://www.europarl.europa.eu/doceo/document/CJ72-AM-786820_EN.pdf#page=19" TargetMode="External"/><Relationship Id="rIdVerifiedPET674" Type="http://schemas.openxmlformats.org/officeDocument/2006/relationships/hyperlink" Target="https://www.europarl.europa.eu/doceo/document/CJ72-AM-786820_EN.pdf#page=104" TargetMode="External"/><Relationship Id="rIdVerifiedPET675" Type="http://schemas.openxmlformats.org/officeDocument/2006/relationships/hyperlink" Target="https://www.europarl.europa.eu/doceo/document/CJ72-AM-786820_EN.pdf#page=105" TargetMode="External"/><Relationship Id="rIdVerifiedPET676" Type="http://schemas.openxmlformats.org/officeDocument/2006/relationships/hyperlink" Target="https://www.europarl.europa.eu/doceo/document/CJ72-AM-786820_EN.pdf#page=107" TargetMode="External"/><Relationship Id="rIdVerifiedPET677" Type="http://schemas.openxmlformats.org/officeDocument/2006/relationships/hyperlink" Target="https://www.europarl.europa.eu/doceo/document/CJ72-AM-786820_EN.pdf#page=108" TargetMode="External"/><Relationship Id="rIdVerifiedPET678" Type="http://schemas.openxmlformats.org/officeDocument/2006/relationships/hyperlink" Target="https://www.europarl.europa.eu/doceo/document/CJ72-AM-786820_EN.pdf#page=123" TargetMode="External"/><Relationship Id="rIdVerifiedPET679" Type="http://schemas.openxmlformats.org/officeDocument/2006/relationships/hyperlink" Target="https://www.europarl.europa.eu/doceo/document/CJ72-AM-786820_EN.pdf#page=146" TargetMode="External"/><Relationship Id="rIdVerifiedPET680" Type="http://schemas.openxmlformats.org/officeDocument/2006/relationships/hyperlink" Target="https://www.europarl.europa.eu/doceo/document/CJ72-AM-786820_EN.pdf#page=151" TargetMode="External"/><Relationship Id="rIdVerifiedPET681" Type="http://schemas.openxmlformats.org/officeDocument/2006/relationships/hyperlink" Target="https://www.europarl.europa.eu/doceo/document/CJ72-AM-786820_EN.pdf#page=152" TargetMode="External"/><Relationship Id="rIdVerifiedPET682" Type="http://schemas.openxmlformats.org/officeDocument/2006/relationships/hyperlink" Target="https://www.europarl.europa.eu/doceo/document/CJ72-AM-786820_EN.pdf#page=154" TargetMode="External"/><Relationship Id="rIdVerifiedPET683" Type="http://schemas.openxmlformats.org/officeDocument/2006/relationships/hyperlink" Target="https://www.europarl.europa.eu/doceo/document/CJ72-AM-786820_EN.pdf#page=164" TargetMode="External"/><Relationship Id="rIdVerifiedPET684" Type="http://schemas.openxmlformats.org/officeDocument/2006/relationships/hyperlink" Target="https://www.europarl.europa.eu/doceo/document/CJ72-AM-786820_EN.pdf#page=169" TargetMode="External"/><Relationship Id="rIdVerifiedPET685" Type="http://schemas.openxmlformats.org/officeDocument/2006/relationships/hyperlink" Target="https://www.europarl.europa.eu/doceo/document/CJ72-AM-790967_EN.pdf#page=8" TargetMode="External"/><Relationship Id="rIdVerifiedPET686" Type="http://schemas.openxmlformats.org/officeDocument/2006/relationships/hyperlink" Target="https://www.europarl.europa.eu/doceo/document/CJ72-AM-790967_EN.pdf#page=170" TargetMode="External"/><Relationship Id="rIdVerifiedPET687" Type="http://schemas.openxmlformats.org/officeDocument/2006/relationships/hyperlink" Target="https://www.europarl.europa.eu/doceo/document/CJ72-AM-790968_EN.pdf#page=64" TargetMode="External"/><Relationship Id="rIdVerifiedPET688" Type="http://schemas.openxmlformats.org/officeDocument/2006/relationships/hyperlink" Target="https://www.europarl.europa.eu/doceo/document/CJ72-AM-791071_EN.pdf#page=4" TargetMode="External"/><Relationship Id="rIdVerifiedPET689" Type="http://schemas.openxmlformats.org/officeDocument/2006/relationships/hyperlink" Target="https://www.europarl.europa.eu/doceo/document/CJ72-AM-791071_EN.pdf#page=6" TargetMode="External"/><Relationship Id="rIdVerifiedPET690" Type="http://schemas.openxmlformats.org/officeDocument/2006/relationships/hyperlink" Target="https://www.europarl.europa.eu/doceo/document/CJ72-AM-791071_EN.pdf#page=33" TargetMode="External"/><Relationship Id="rIdVerifiedPET691" Type="http://schemas.openxmlformats.org/officeDocument/2006/relationships/hyperlink" Target="https://www.europarl.europa.eu/doceo/document/CJ72-AM-791071_EN.pdf#page=37" TargetMode="External"/><Relationship Id="rIdVerifiedPET692" Type="http://schemas.openxmlformats.org/officeDocument/2006/relationships/hyperlink" Target="https://www.europarl.europa.eu/doceo/document/CJ72-AM-791071_EN.pdf#page=38" TargetMode="External"/><Relationship Id="rIdVerifiedPET693" Type="http://schemas.openxmlformats.org/officeDocument/2006/relationships/hyperlink" Target="https://www.europarl.europa.eu/doceo/document/CJ72-AM-791071_EN.pdf#page=95" TargetMode="External"/><Relationship Id="rIdVerifiedPET694" Type="http://schemas.openxmlformats.org/officeDocument/2006/relationships/hyperlink" Target="https://www.europarl.europa.eu/doceo/document/CJ72-AM-791071_EN.pdf#page=96" TargetMode="External"/><Relationship Id="rIdVerifiedPET695" Type="http://schemas.openxmlformats.org/officeDocument/2006/relationships/hyperlink" Target="https://www.europarl.europa.eu/doceo/document/CJ72-AM-791071_EN.pdf#page=143" TargetMode="External"/><Relationship Id="rIdVerifiedPET696" Type="http://schemas.openxmlformats.org/officeDocument/2006/relationships/hyperlink" Target="https://www.europarl.europa.eu/doceo/document/CJ72-AM-791071_EN.pdf#page=150" TargetMode="External"/><Relationship Id="rIdVerifiedPET697" Type="http://schemas.openxmlformats.org/officeDocument/2006/relationships/hyperlink" Target="https://www.europarl.europa.eu/doceo/document/CJ72-AM-791071_EN.pdf#page=173" TargetMode="External"/><Relationship Id="rIdVerifiedPET698" Type="http://schemas.openxmlformats.org/officeDocument/2006/relationships/hyperlink" Target="https://www.europarl.europa.eu/doceo/document/CJ72-AM-791072_EN.pdf" TargetMode="External"/><Relationship Id="rIdVerifiedPET699" Type="http://schemas.openxmlformats.org/officeDocument/2006/relationships/hyperlink" Target="https://www.europarl.europa.eu/doceo/document/CJ72-AM-791072_EN.pdf" TargetMode="External"/><Relationship Id="rIdVerifiedPET700" Type="http://schemas.openxmlformats.org/officeDocument/2006/relationships/hyperlink" Target="https://www.europarl.europa.eu/doceo/document/CJ72-AM-791072_EN.pdf" TargetMode="External"/><Relationship Id="rIdVerifiedPET701" Type="http://schemas.openxmlformats.org/officeDocument/2006/relationships/hyperlink" Target="https://www.europarl.europa.eu/doceo/document/CJ72-AM-791072_EN.pdf" TargetMode="External"/><Relationship Id="rIdVerifiedPET702" Type="http://schemas.openxmlformats.org/officeDocument/2006/relationships/hyperlink" Target="https://www.europarl.europa.eu/doceo/document/CJ72-AM-791072_EN.pdf" TargetMode="External"/><Relationship Id="rIdVerifiedPET703" Type="http://schemas.openxmlformats.org/officeDocument/2006/relationships/hyperlink" Target="https://www.europarl.europa.eu/doceo/document/CJ72-AM-791072_EN.pdf" TargetMode="External"/><Relationship Id="rIdVerifiedPET704" Type="http://schemas.openxmlformats.org/officeDocument/2006/relationships/hyperlink" Target="https://www.europarl.europa.eu/doceo/document/CJ72-AM-791072_EN.pdf" TargetMode="External"/><Relationship Id="rIdVerifiedPET705" Type="http://schemas.openxmlformats.org/officeDocument/2006/relationships/hyperlink" Target="https://www.europarl.europa.eu/doceo/document/CJ72-AM-791072_EN.pdf" TargetMode="External"/><Relationship Id="rIdVerifiedPET706" Type="http://schemas.openxmlformats.org/officeDocument/2006/relationships/hyperlink" Target="https://www.europarl.europa.eu/doceo/document/CJ72-AM-791072_EN.pdf" TargetMode="External"/><Relationship Id="rIdVerifiedPET707" Type="http://schemas.openxmlformats.org/officeDocument/2006/relationships/hyperlink" Target="https://www.europarl.europa.eu/doceo/document/CJ72-AM-791072_EN.pdf" TargetMode="External"/><Relationship Id="rIdVerifiedPET708" Type="http://schemas.openxmlformats.org/officeDocument/2006/relationships/hyperlink" Target="https://www.europarl.europa.eu/doceo/document/CJ72-AM-791072_EN.pdf" TargetMode="External"/><Relationship Id="rIdVerifiedPET709" Type="http://schemas.openxmlformats.org/officeDocument/2006/relationships/hyperlink" Target="https://www.europarl.europa.eu/doceo/document/CJ72-AM-791072_EN.pdf" TargetMode="External"/><Relationship Id="rIdVerifiedPET710" Type="http://schemas.openxmlformats.org/officeDocument/2006/relationships/hyperlink" Target="https://www.europarl.europa.eu/doceo/document/CJ72-AM-791072_EN.pdf" TargetMode="External"/><Relationship Id="rIdVerifiedPET711" Type="http://schemas.openxmlformats.org/officeDocument/2006/relationships/hyperlink" Target="https://www.europarl.europa.eu/doceo/document/CJ72-AM-791072_EN.pdf" TargetMode="External"/><Relationship Id="rIdVerifiedPET712" Type="http://schemas.openxmlformats.org/officeDocument/2006/relationships/hyperlink" Target="https://www.europarl.europa.eu/doceo/document/CJ72-AM-791072_EN.pdf" TargetMode="External"/><Relationship Id="rIdVerifiedPET713" Type="http://schemas.openxmlformats.org/officeDocument/2006/relationships/hyperlink" Target="https://www.europarl.europa.eu/doceo/document/CJ72-AM-791072_EN.pdf" TargetMode="External"/><Relationship Id="rIdVerifiedPET714" Type="http://schemas.openxmlformats.org/officeDocument/2006/relationships/hyperlink" Target="https://www.europarl.europa.eu/doceo/document/CJ72-AM-791073_EN.pdf" TargetMode="External"/><Relationship Id="rIdVerifiedPET715" Type="http://schemas.openxmlformats.org/officeDocument/2006/relationships/hyperlink" Target="https://www.europarl.europa.eu/doceo/document/CJ72-AM-791073_EN.pdf" TargetMode="External"/><Relationship Id="rIdVerifiedPET716" Type="http://schemas.openxmlformats.org/officeDocument/2006/relationships/hyperlink" Target="https://www.europarl.europa.eu/doceo/document/CJ72-AM-791073_EN.pdf" TargetMode="External"/><Relationship Id="rIdVerifiedPET717" Type="http://schemas.openxmlformats.org/officeDocument/2006/relationships/hyperlink" Target="https://www.europarl.europa.eu/doceo/document/CJ72-AM-791073_EN.pdf" TargetMode="External"/><Relationship Id="rIdVerifiedPET718" Type="http://schemas.openxmlformats.org/officeDocument/2006/relationships/hyperlink" Target="https://www.europarl.europa.eu/doceo/document/CJ72-AM-791073_EN.pdf" TargetMode="External"/><Relationship Id="rIdVerifiedPET719" Type="http://schemas.openxmlformats.org/officeDocument/2006/relationships/hyperlink" Target="https://www.europarl.europa.eu/doceo/document/CJ72-AM-791873_EN.pdf" TargetMode="External"/><Relationship Id="rIdVerifiedPET720" Type="http://schemas.openxmlformats.org/officeDocument/2006/relationships/hyperlink" Target="https://www.europarl.europa.eu/doceo/document/CJ72-AM-791873_EN.pdf" TargetMode="External"/><Relationship Id="rIdVerifiedPET721" Type="http://schemas.openxmlformats.org/officeDocument/2006/relationships/hyperlink" Target="https://www.europarl.europa.eu/doceo/document/CJ72-AM-791873_EN.pdf" TargetMode="External"/><Relationship Id="rIdVerifiedPET722" Type="http://schemas.openxmlformats.org/officeDocument/2006/relationships/hyperlink" Target="https://www.europarl.europa.eu/doceo/document/CJ72-AM-791873_EN.pdf" TargetMode="External"/><Relationship Id="rIdVerifiedPET723" Type="http://schemas.openxmlformats.org/officeDocument/2006/relationships/hyperlink" Target="https://www.europarl.europa.eu/doceo/document/CJ72-AM-791873_EN.pdf" TargetMode="External"/><Relationship Id="rIdVerifiedPET724" Type="http://schemas.openxmlformats.org/officeDocument/2006/relationships/hyperlink" Target="https://www.europarl.europa.eu/doceo/document/CJ72-AM-791874_EN.pdf#page=78" TargetMode="External"/><Relationship Id="rIdVerifiedPET725" Type="http://schemas.openxmlformats.org/officeDocument/2006/relationships/hyperlink" Target="https://www.europarl.europa.eu/doceo/document/CJ72-AM-791874_EN.pdf#page=84" TargetMode="External"/><Relationship Id="rIdVerifiedPET726" Type="http://schemas.openxmlformats.org/officeDocument/2006/relationships/hyperlink" Target="https://www.europarl.europa.eu/doceo/document/CJ72-AM-791874_EN.pdf#page=124" TargetMode="External"/><Relationship Id="rIdVerifiedPET727" Type="http://schemas.openxmlformats.org/officeDocument/2006/relationships/hyperlink" Target="https://www.europarl.europa.eu/doceo/document/CJ72-AM-791883_EN.pdf" TargetMode="External"/><Relationship Id="rIdVerifiedPET728" Type="http://schemas.openxmlformats.org/officeDocument/2006/relationships/hyperlink" Target="https://www.europarl.europa.eu/doceo/document/CJ72-AM-790967_EN.pdf#page=75" TargetMode="External"/><Relationship Id="rIdVerifiedPET729" Type="http://schemas.openxmlformats.org/officeDocument/2006/relationships/hyperlink" Target="https://www.europarl.europa.eu/doceo/document/CJ72-AM-791073_EN.pdf" TargetMode="External"/><Relationship Id="rIdVerifiedPET730" Type="http://schemas.openxmlformats.org/officeDocument/2006/relationships/hyperlink" Target="https://www.europarl.europa.eu/doceo/document/CJ72-AM-791873_EN.pdf" TargetMode="External"/><Relationship Id="rIdVerifiedPET731" Type="http://schemas.openxmlformats.org/officeDocument/2006/relationships/hyperlink" Target="https://www.europarl.europa.eu/doceo/document/CJ72-AM-791873_EN.pdf" TargetMode="External"/><Relationship Id="rIdVerifiedPET732" Type="http://schemas.openxmlformats.org/officeDocument/2006/relationships/hyperlink" Target="https://www.europarl.europa.eu/doceo/document/CJ72-AM-791873_EN.pdf" TargetMode="External"/><Relationship Id="rIdVerifiedPET733" Type="http://schemas.openxmlformats.org/officeDocument/2006/relationships/hyperlink" Target="https://www.europarl.europa.eu/doceo/document/CJ72-AM-791873_EN.pdf" TargetMode="External"/><Relationship Id="rIdVerifiedPET734" Type="http://schemas.openxmlformats.org/officeDocument/2006/relationships/hyperlink" Target="https://www.europarl.europa.eu/doceo/document/CJ72-AM-791873_EN.pdf" TargetMode="External"/><Relationship Id="rIdVerifiedPET735" Type="http://schemas.openxmlformats.org/officeDocument/2006/relationships/hyperlink" Target="https://www.europarl.europa.eu/doceo/document/CJ72-AM-790967_EN.pdf#page=20" TargetMode="External"/><Relationship Id="rIdVerifiedPET736" Type="http://schemas.openxmlformats.org/officeDocument/2006/relationships/hyperlink" Target="https://www.europarl.europa.eu/doceo/document/CJ72-AM-790967_EN.pdf#page=71" TargetMode="External"/><Relationship Id="rIdVerifiedPET737" Type="http://schemas.openxmlformats.org/officeDocument/2006/relationships/hyperlink" Target="https://www.europarl.europa.eu/doceo/document/CJ72-AM-790968_EN.pdf#page=35" TargetMode="External"/><Relationship Id="rIdVerifiedPET738" Type="http://schemas.openxmlformats.org/officeDocument/2006/relationships/hyperlink" Target="https://www.europarl.europa.eu/doceo/document/CJ72-AM-791073_EN.pdf" TargetMode="External"/><Relationship Id="rIdVerifiedPET739" Type="http://schemas.openxmlformats.org/officeDocument/2006/relationships/hyperlink" Target="https://www.europarl.europa.eu/doceo/document/CJ72-AM-791874_EN.pdf#page=132" TargetMode="External"/><Relationship Id="rIdVerifiedPET740" Type="http://schemas.openxmlformats.org/officeDocument/2006/relationships/hyperlink" Target="https://www.europarl.europa.eu/doceo/document/CJ72-AM-791883_EN.pdf" TargetMode="External"/><Relationship Id="rIdVerifiedPET741" Type="http://schemas.openxmlformats.org/officeDocument/2006/relationships/hyperlink" Target="https://www.europarl.europa.eu/doceo/document/CJ72-AM-791883_EN.pdf" TargetMode="External"/><Relationship Id="rIdVerifiedPET742" Type="http://schemas.openxmlformats.org/officeDocument/2006/relationships/hyperlink" Target="https://www.europarl.europa.eu/doceo/document/CJ72-AM-790967_EN.pdf#page=18" TargetMode="External"/><Relationship Id="rIdVerifiedPET743" Type="http://schemas.openxmlformats.org/officeDocument/2006/relationships/hyperlink" Target="https://www.europarl.europa.eu/doceo/document/CJ72-AM-790967_EN.pdf#page=61" TargetMode="External"/><Relationship Id="rIdVerifiedPET744" Type="http://schemas.openxmlformats.org/officeDocument/2006/relationships/hyperlink" Target="https://www.europarl.europa.eu/doceo/document/CJ72-AM-791073_EN.pdf" TargetMode="External"/><Relationship Id="rIdVerifiedPET745" Type="http://schemas.openxmlformats.org/officeDocument/2006/relationships/hyperlink" Target="https://www.europarl.europa.eu/doceo/document/CJ72-AM-791072_EN.pdf" TargetMode="External"/><Relationship Id="rIdVerifiedPET746" Type="http://schemas.openxmlformats.org/officeDocument/2006/relationships/hyperlink" Target="https://www.europarl.europa.eu/doceo/document/CJ72-AM-791072_EN.pdf" TargetMode="External"/><Relationship Id="rIdVerifiedPET747" Type="http://schemas.openxmlformats.org/officeDocument/2006/relationships/hyperlink" Target="https://www.europarl.europa.eu/doceo/document/CJ72-AM-791072_EN.pdf" TargetMode="External"/><Relationship Id="rIdVerifiedPET748" Type="http://schemas.openxmlformats.org/officeDocument/2006/relationships/hyperlink" Target="https://www.europarl.europa.eu/doceo/document/CJ72-AM-791073_EN.pdf" TargetMode="External"/><Relationship Id="rIdVerifiedPET749" Type="http://schemas.openxmlformats.org/officeDocument/2006/relationships/hyperlink" Target="https://www.europarl.europa.eu/doceo/document/CJ72-AM-791873_EN.pdf" TargetMode="External"/><Relationship Id="rIdVerifiedPET750" Type="http://schemas.openxmlformats.org/officeDocument/2006/relationships/hyperlink" Target="https://www.europarl.europa.eu/doceo/document/CJ72-AM-791874_EN.pdf#page=109" TargetMode="External"/><Relationship Id="rIdVerifiedPET751" Type="http://schemas.openxmlformats.org/officeDocument/2006/relationships/hyperlink" Target="https://www.europarl.europa.eu/doceo/document/CJ72-AM-786820_EN.pdf#page=128" TargetMode="External"/><Relationship Id="rIdVerifiedPET752" Type="http://schemas.openxmlformats.org/officeDocument/2006/relationships/hyperlink" Target="https://www.europarl.europa.eu/doceo/document/CJ72-AM-790967_EN.pdf#page=23" TargetMode="External"/><Relationship Id="rIdVerifiedPET753" Type="http://schemas.openxmlformats.org/officeDocument/2006/relationships/hyperlink" Target="https://www.europarl.europa.eu/doceo/document/CJ72-AM-790967_EN.pdf#page=63" TargetMode="External"/><Relationship Id="rIdVerifiedPET754" Type="http://schemas.openxmlformats.org/officeDocument/2006/relationships/hyperlink" Target="https://www.europarl.europa.eu/doceo/document/CJ72-AM-790968_EN.pdf#page=15" TargetMode="External"/><Relationship Id="rIdVerifiedPET755" Type="http://schemas.openxmlformats.org/officeDocument/2006/relationships/hyperlink" Target="https://www.europarl.europa.eu/doceo/document/CJ72-AM-790968_EN.pdf#page=16" TargetMode="External"/><Relationship Id="rIdVerifiedPET756" Type="http://schemas.openxmlformats.org/officeDocument/2006/relationships/hyperlink" Target="https://www.europarl.europa.eu/doceo/document/CJ72-AM-790968_EN.pdf#page=66" TargetMode="External"/><Relationship Id="rIdVerifiedPET757" Type="http://schemas.openxmlformats.org/officeDocument/2006/relationships/hyperlink" Target="https://www.europarl.europa.eu/doceo/document/CJ72-AM-791073_EN.pdf" TargetMode="External"/><Relationship Id="rIdVerifiedPET758" Type="http://schemas.openxmlformats.org/officeDocument/2006/relationships/hyperlink" Target="https://www.europarl.europa.eu/doceo/document/CJ72-AM-791073_EN.pdf" TargetMode="External"/><Relationship Id="rIdVerifiedPET759" Type="http://schemas.openxmlformats.org/officeDocument/2006/relationships/hyperlink" Target="https://www.europarl.europa.eu/doceo/document/CJ72-AM-791874_EN.pdf#page=24" TargetMode="External"/><Relationship Id="rIdVerifiedPET760" Type="http://schemas.openxmlformats.org/officeDocument/2006/relationships/hyperlink" Target="https://www.europarl.europa.eu/doceo/document/CJ72-AM-791874_EN.pdf#page=119" TargetMode="External"/><Relationship Id="rIdVerifiedPET761" Type="http://schemas.openxmlformats.org/officeDocument/2006/relationships/hyperlink" Target="https://www.europarl.europa.eu/doceo/document/CJ72-AM-786820_EN.pdf#page=135" TargetMode="External"/><Relationship Id="rIdVerifiedPET762" Type="http://schemas.openxmlformats.org/officeDocument/2006/relationships/hyperlink" Target="https://www.europarl.europa.eu/doceo/document/CJ72-AM-786820_EN.pdf#page=150" TargetMode="External"/><Relationship Id="rIdVerifiedPET763" Type="http://schemas.openxmlformats.org/officeDocument/2006/relationships/hyperlink" Target="https://www.europarl.europa.eu/doceo/document/CJ72-AM-790967_EN.pdf#page=21" TargetMode="External"/><Relationship Id="rIdVerifiedPET764" Type="http://schemas.openxmlformats.org/officeDocument/2006/relationships/hyperlink" Target="https://www.europarl.europa.eu/doceo/document/CJ72-AM-790967_EN.pdf#page=67" TargetMode="External"/><Relationship Id="rIdVerifiedPET765" Type="http://schemas.openxmlformats.org/officeDocument/2006/relationships/hyperlink" Target="https://www.europarl.europa.eu/doceo/document/CJ72-AM-790968_EN.pdf#page=41" TargetMode="External"/><Relationship Id="rIdVerifiedPET766" Type="http://schemas.openxmlformats.org/officeDocument/2006/relationships/hyperlink" Target="https://www.europarl.europa.eu/doceo/document/CJ72-AM-790968_EN.pdf#page=54" TargetMode="External"/><Relationship Id="rIdVerifiedPET767" Type="http://schemas.openxmlformats.org/officeDocument/2006/relationships/hyperlink" Target="https://www.europarl.europa.eu/doceo/document/CJ72-AM-791071_EN.pdf#page=96" TargetMode="External"/><Relationship Id="rIdVerifiedPET768" Type="http://schemas.openxmlformats.org/officeDocument/2006/relationships/hyperlink" Target="https://www.europarl.europa.eu/doceo/document/CJ72-AM-791071_EN.pdf#page=172" TargetMode="External"/><Relationship Id="rIdVerifiedPET769" Type="http://schemas.openxmlformats.org/officeDocument/2006/relationships/hyperlink" Target="https://www.europarl.europa.eu/doceo/document/CJ72-AM-791072_EN.pdf" TargetMode="External"/><Relationship Id="rIdVerifiedPET770" Type="http://schemas.openxmlformats.org/officeDocument/2006/relationships/hyperlink" Target="https://www.europarl.europa.eu/doceo/document/CJ72-AM-791073_EN.pdf" TargetMode="External"/><Relationship Id="rIdVerifiedPET771" Type="http://schemas.openxmlformats.org/officeDocument/2006/relationships/hyperlink" Target="https://www.europarl.europa.eu/doceo/document/CJ72-AM-791073_EN.pdf" TargetMode="External"/><Relationship Id="rIdVerifiedPET772" Type="http://schemas.openxmlformats.org/officeDocument/2006/relationships/hyperlink" Target="https://www.europarl.europa.eu/doceo/document/CJ72-AM-791073_EN.pdf" TargetMode="External"/><Relationship Id="rIdVerifiedPET773" Type="http://schemas.openxmlformats.org/officeDocument/2006/relationships/hyperlink" Target="https://www.europarl.europa.eu/doceo/document/CJ72-AM-791873_EN.pdf" TargetMode="External"/><Relationship Id="rIdVerifiedPET774" Type="http://schemas.openxmlformats.org/officeDocument/2006/relationships/hyperlink" Target="https://www.europarl.europa.eu/doceo/document/CJ72-AM-791873_EN.pdf" TargetMode="External"/><Relationship Id="rIdVerifiedPET775" Type="http://schemas.openxmlformats.org/officeDocument/2006/relationships/hyperlink" Target="https://www.europarl.europa.eu/doceo/document/CJ72-AM-791873_EN.pdf" TargetMode="External"/><Relationship Id="rIdVerifiedPET776" Type="http://schemas.openxmlformats.org/officeDocument/2006/relationships/hyperlink" Target="https://www.europarl.europa.eu/doceo/document/CJ72-AM-791873_EN.pdf" TargetMode="External"/><Relationship Id="rIdVerifiedPET777" Type="http://schemas.openxmlformats.org/officeDocument/2006/relationships/hyperlink" Target="https://www.europarl.europa.eu/doceo/document/CJ72-AM-791873_EN.pdf" TargetMode="External"/><Relationship Id="rIdVerifiedPET778" Type="http://schemas.openxmlformats.org/officeDocument/2006/relationships/hyperlink" Target="https://www.europarl.europa.eu/doceo/document/CJ72-AM-791873_EN.pdf" TargetMode="External"/><Relationship Id="rIdVerifiedPET779" Type="http://schemas.openxmlformats.org/officeDocument/2006/relationships/hyperlink" Target="https://www.europarl.europa.eu/doceo/document/CJ72-AM-791873_EN.pdf" TargetMode="External"/><Relationship Id="rIdVerifiedPET780" Type="http://schemas.openxmlformats.org/officeDocument/2006/relationships/hyperlink" Target="https://www.europarl.europa.eu/doceo/document/CJ72-AM-791873_EN.pdf" TargetMode="External"/><Relationship Id="rIdVerifiedPET781" Type="http://schemas.openxmlformats.org/officeDocument/2006/relationships/hyperlink" Target="https://www.europarl.europa.eu/doceo/document/CJ72-AM-791873_EN.pdf" TargetMode="External"/><Relationship Id="rIdVerifiedPET782" Type="http://schemas.openxmlformats.org/officeDocument/2006/relationships/hyperlink" Target="https://www.europarl.europa.eu/doceo/document/CJ72-AM-791873_EN.pdf" TargetMode="External"/><Relationship Id="rIdVerifiedPET783" Type="http://schemas.openxmlformats.org/officeDocument/2006/relationships/hyperlink" Target="https://www.europarl.europa.eu/doceo/document/CJ72-AM-791873_EN.pdf" TargetMode="External"/><Relationship Id="rIdVerifiedPET784" Type="http://schemas.openxmlformats.org/officeDocument/2006/relationships/hyperlink" Target="https://www.europarl.europa.eu/doceo/document/CJ72-AM-791874_EN.pdf#page=9" TargetMode="External"/><Relationship Id="rIdVerifiedPET785" Type="http://schemas.openxmlformats.org/officeDocument/2006/relationships/hyperlink" Target="https://www.europarl.europa.eu/doceo/document/CJ72-AM-791874_EN.pdf#page=10" TargetMode="External"/><Relationship Id="rIdVerifiedPET786" Type="http://schemas.openxmlformats.org/officeDocument/2006/relationships/hyperlink" Target="https://www.europarl.europa.eu/doceo/document/CJ72-AM-790967_EN.pdf#page=27" TargetMode="External"/><Relationship Id="rIdVerifiedPET787" Type="http://schemas.openxmlformats.org/officeDocument/2006/relationships/hyperlink" Target="https://www.europarl.europa.eu/doceo/document/CJ72-AM-791073_EN.pdf" TargetMode="External"/><Relationship Id="rIdVerifiedPET788" Type="http://schemas.openxmlformats.org/officeDocument/2006/relationships/hyperlink" Target="https://www.europarl.europa.eu/doceo/document/CJ72-AM-791873_EN.pdf" TargetMode="External"/><Relationship Id="rIdVerifiedPET789" Type="http://schemas.openxmlformats.org/officeDocument/2006/relationships/hyperlink" Target="https://www.europarl.europa.eu/doceo/document/CJ72-AM-791873_EN.pdf" TargetMode="External"/><Relationship Id="rIdVerifiedPET790" Type="http://schemas.openxmlformats.org/officeDocument/2006/relationships/hyperlink" Target="https://www.europarl.europa.eu/doceo/document/CJ72-AM-791873_EN.pdf" TargetMode="External"/><Relationship Id="rIdVerifiedPET791" Type="http://schemas.openxmlformats.org/officeDocument/2006/relationships/hyperlink" Target="https://www.europarl.europa.eu/doceo/document/CJ72-AM-791873_EN.pdf" TargetMode="External"/><Relationship Id="rIdVerifiedPET792" Type="http://schemas.openxmlformats.org/officeDocument/2006/relationships/hyperlink" Target="https://www.europarl.europa.eu/doceo/document/CJ72-AM-786820_EN.pdf#page=19" TargetMode="External"/><Relationship Id="rIdVerifiedPET793" Type="http://schemas.openxmlformats.org/officeDocument/2006/relationships/hyperlink" Target="https://www.europarl.europa.eu/doceo/document/CJ72-AM-786820_EN.pdf#page=104" TargetMode="External"/><Relationship Id="rIdVerifiedPET794" Type="http://schemas.openxmlformats.org/officeDocument/2006/relationships/hyperlink" Target="https://www.europarl.europa.eu/doceo/document/CJ72-AM-786820_EN.pdf#page=105" TargetMode="External"/><Relationship Id="rIdVerifiedPET795" Type="http://schemas.openxmlformats.org/officeDocument/2006/relationships/hyperlink" Target="https://www.europarl.europa.eu/doceo/document/CJ72-AM-786820_EN.pdf#page=107" TargetMode="External"/><Relationship Id="rIdVerifiedPET796" Type="http://schemas.openxmlformats.org/officeDocument/2006/relationships/hyperlink" Target="https://www.europarl.europa.eu/doceo/document/CJ72-AM-786820_EN.pdf#page=108" TargetMode="External"/><Relationship Id="rIdVerifiedPET797" Type="http://schemas.openxmlformats.org/officeDocument/2006/relationships/hyperlink" Target="https://www.europarl.europa.eu/doceo/document/CJ72-AM-786820_EN.pdf#page=123" TargetMode="External"/><Relationship Id="rIdVerifiedPET798" Type="http://schemas.openxmlformats.org/officeDocument/2006/relationships/hyperlink" Target="https://www.europarl.europa.eu/doceo/document/CJ72-AM-786820_EN.pdf#page=146" TargetMode="External"/><Relationship Id="rIdVerifiedPET799" Type="http://schemas.openxmlformats.org/officeDocument/2006/relationships/hyperlink" Target="https://www.europarl.europa.eu/doceo/document/CJ72-AM-786820_EN.pdf#page=151" TargetMode="External"/><Relationship Id="rIdVerifiedPET800" Type="http://schemas.openxmlformats.org/officeDocument/2006/relationships/hyperlink" Target="https://www.europarl.europa.eu/doceo/document/CJ72-AM-786820_EN.pdf#page=152" TargetMode="External"/><Relationship Id="rIdVerifiedPET801" Type="http://schemas.openxmlformats.org/officeDocument/2006/relationships/hyperlink" Target="https://www.europarl.europa.eu/doceo/document/CJ72-AM-786820_EN.pdf#page=154" TargetMode="External"/><Relationship Id="rIdVerifiedPET802" Type="http://schemas.openxmlformats.org/officeDocument/2006/relationships/hyperlink" Target="https://www.europarl.europa.eu/doceo/document/CJ72-AM-786820_EN.pdf#page=164" TargetMode="External"/><Relationship Id="rIdVerifiedPET803" Type="http://schemas.openxmlformats.org/officeDocument/2006/relationships/hyperlink" Target="https://www.europarl.europa.eu/doceo/document/CJ72-AM-786820_EN.pdf#page=169" TargetMode="External"/><Relationship Id="rIdVerifiedPET804" Type="http://schemas.openxmlformats.org/officeDocument/2006/relationships/hyperlink" Target="https://www.europarl.europa.eu/doceo/document/CJ72-AM-790967_EN.pdf#page=8" TargetMode="External"/><Relationship Id="rIdVerifiedPET805" Type="http://schemas.openxmlformats.org/officeDocument/2006/relationships/hyperlink" Target="https://www.europarl.europa.eu/doceo/document/CJ72-AM-790967_EN.pdf#page=170" TargetMode="External"/><Relationship Id="rIdVerifiedPET806" Type="http://schemas.openxmlformats.org/officeDocument/2006/relationships/hyperlink" Target="https://www.europarl.europa.eu/doceo/document/CJ72-AM-790968_EN.pdf#page=64" TargetMode="External"/><Relationship Id="rIdVerifiedPET807" Type="http://schemas.openxmlformats.org/officeDocument/2006/relationships/hyperlink" Target="https://www.europarl.europa.eu/doceo/document/CJ72-AM-791071_EN.pdf#page=4" TargetMode="External"/><Relationship Id="rIdVerifiedPET808" Type="http://schemas.openxmlformats.org/officeDocument/2006/relationships/hyperlink" Target="https://www.europarl.europa.eu/doceo/document/CJ72-AM-791071_EN.pdf#page=6" TargetMode="External"/><Relationship Id="rIdVerifiedPET809" Type="http://schemas.openxmlformats.org/officeDocument/2006/relationships/hyperlink" Target="https://www.europarl.europa.eu/doceo/document/CJ72-AM-791071_EN.pdf#page=33" TargetMode="External"/><Relationship Id="rIdVerifiedPET810" Type="http://schemas.openxmlformats.org/officeDocument/2006/relationships/hyperlink" Target="https://www.europarl.europa.eu/doceo/document/CJ72-AM-791071_EN.pdf#page=37" TargetMode="External"/><Relationship Id="rIdVerifiedPET811" Type="http://schemas.openxmlformats.org/officeDocument/2006/relationships/hyperlink" Target="https://www.europarl.europa.eu/doceo/document/CJ72-AM-791071_EN.pdf#page=38" TargetMode="External"/><Relationship Id="rIdVerifiedPET812" Type="http://schemas.openxmlformats.org/officeDocument/2006/relationships/hyperlink" Target="https://www.europarl.europa.eu/doceo/document/CJ72-AM-791071_EN.pdf#page=95" TargetMode="External"/><Relationship Id="rIdVerifiedPET813" Type="http://schemas.openxmlformats.org/officeDocument/2006/relationships/hyperlink" Target="https://www.europarl.europa.eu/doceo/document/CJ72-AM-791071_EN.pdf#page=96" TargetMode="External"/><Relationship Id="rIdVerifiedPET814" Type="http://schemas.openxmlformats.org/officeDocument/2006/relationships/hyperlink" Target="https://www.europarl.europa.eu/doceo/document/CJ72-AM-791071_EN.pdf#page=143" TargetMode="External"/><Relationship Id="rIdVerifiedPET815" Type="http://schemas.openxmlformats.org/officeDocument/2006/relationships/hyperlink" Target="https://www.europarl.europa.eu/doceo/document/CJ72-AM-791071_EN.pdf#page=150" TargetMode="External"/><Relationship Id="rIdVerifiedPET816" Type="http://schemas.openxmlformats.org/officeDocument/2006/relationships/hyperlink" Target="https://www.europarl.europa.eu/doceo/document/CJ72-AM-791071_EN.pdf#page=173" TargetMode="External"/><Relationship Id="rIdVerifiedPET817" Type="http://schemas.openxmlformats.org/officeDocument/2006/relationships/hyperlink" Target="https://www.europarl.europa.eu/doceo/document/CJ72-AM-791072_EN.pdf" TargetMode="External"/><Relationship Id="rIdVerifiedPET818" Type="http://schemas.openxmlformats.org/officeDocument/2006/relationships/hyperlink" Target="https://www.europarl.europa.eu/doceo/document/CJ72-AM-791072_EN.pdf" TargetMode="External"/><Relationship Id="rIdVerifiedPET819" Type="http://schemas.openxmlformats.org/officeDocument/2006/relationships/hyperlink" Target="https://www.europarl.europa.eu/doceo/document/CJ72-AM-791072_EN.pdf" TargetMode="External"/><Relationship Id="rIdVerifiedPET820" Type="http://schemas.openxmlformats.org/officeDocument/2006/relationships/hyperlink" Target="https://www.europarl.europa.eu/doceo/document/CJ72-AM-791072_EN.pdf" TargetMode="External"/><Relationship Id="rIdVerifiedPET821" Type="http://schemas.openxmlformats.org/officeDocument/2006/relationships/hyperlink" Target="https://www.europarl.europa.eu/doceo/document/CJ72-AM-791072_EN.pdf" TargetMode="External"/><Relationship Id="rIdVerifiedPET822" Type="http://schemas.openxmlformats.org/officeDocument/2006/relationships/hyperlink" Target="https://www.europarl.europa.eu/doceo/document/CJ72-AM-791072_EN.pdf" TargetMode="External"/><Relationship Id="rIdVerifiedPET823" Type="http://schemas.openxmlformats.org/officeDocument/2006/relationships/hyperlink" Target="https://www.europarl.europa.eu/doceo/document/CJ72-AM-791072_EN.pdf" TargetMode="External"/><Relationship Id="rIdVerifiedPET824" Type="http://schemas.openxmlformats.org/officeDocument/2006/relationships/hyperlink" Target="https://www.europarl.europa.eu/doceo/document/CJ72-AM-791072_EN.pdf" TargetMode="External"/><Relationship Id="rIdVerifiedPET825" Type="http://schemas.openxmlformats.org/officeDocument/2006/relationships/hyperlink" Target="https://www.europarl.europa.eu/doceo/document/CJ72-AM-791072_EN.pdf" TargetMode="External"/><Relationship Id="rIdVerifiedPET826" Type="http://schemas.openxmlformats.org/officeDocument/2006/relationships/hyperlink" Target="https://www.europarl.europa.eu/doceo/document/CJ72-AM-791072_EN.pdf" TargetMode="External"/><Relationship Id="rIdVerifiedPET827" Type="http://schemas.openxmlformats.org/officeDocument/2006/relationships/hyperlink" Target="https://www.europarl.europa.eu/doceo/document/CJ72-AM-791072_EN.pdf" TargetMode="External"/><Relationship Id="rIdVerifiedPET828" Type="http://schemas.openxmlformats.org/officeDocument/2006/relationships/hyperlink" Target="https://www.europarl.europa.eu/doceo/document/CJ72-AM-791072_EN.pdf" TargetMode="External"/><Relationship Id="rIdVerifiedPET829" Type="http://schemas.openxmlformats.org/officeDocument/2006/relationships/hyperlink" Target="https://www.europarl.europa.eu/doceo/document/CJ72-AM-791072_EN.pdf" TargetMode="External"/><Relationship Id="rIdVerifiedPET830" Type="http://schemas.openxmlformats.org/officeDocument/2006/relationships/hyperlink" Target="https://www.europarl.europa.eu/doceo/document/CJ72-AM-791072_EN.pdf" TargetMode="External"/><Relationship Id="rIdVerifiedPET831" Type="http://schemas.openxmlformats.org/officeDocument/2006/relationships/hyperlink" Target="https://www.europarl.europa.eu/doceo/document/CJ72-AM-791072_EN.pdf" TargetMode="External"/><Relationship Id="rIdVerifiedPET832" Type="http://schemas.openxmlformats.org/officeDocument/2006/relationships/hyperlink" Target="https://www.europarl.europa.eu/doceo/document/CJ72-AM-791072_EN.pdf" TargetMode="External"/><Relationship Id="rIdVerifiedPET833" Type="http://schemas.openxmlformats.org/officeDocument/2006/relationships/hyperlink" Target="https://www.europarl.europa.eu/doceo/document/CJ72-AM-791073_EN.pdf" TargetMode="External"/><Relationship Id="rIdVerifiedPET834" Type="http://schemas.openxmlformats.org/officeDocument/2006/relationships/hyperlink" Target="https://www.europarl.europa.eu/doceo/document/CJ72-AM-791073_EN.pdf" TargetMode="External"/><Relationship Id="rIdVerifiedPET835" Type="http://schemas.openxmlformats.org/officeDocument/2006/relationships/hyperlink" Target="https://www.europarl.europa.eu/doceo/document/CJ72-AM-791073_EN.pdf" TargetMode="External"/><Relationship Id="rIdVerifiedPET836" Type="http://schemas.openxmlformats.org/officeDocument/2006/relationships/hyperlink" Target="https://www.europarl.europa.eu/doceo/document/CJ72-AM-791073_EN.pdf" TargetMode="External"/><Relationship Id="rIdVerifiedPET837" Type="http://schemas.openxmlformats.org/officeDocument/2006/relationships/hyperlink" Target="https://www.europarl.europa.eu/doceo/document/CJ72-AM-791073_EN.pdf" TargetMode="External"/><Relationship Id="rIdVerifiedPET838" Type="http://schemas.openxmlformats.org/officeDocument/2006/relationships/hyperlink" Target="https://www.europarl.europa.eu/doceo/document/CJ72-AM-791873_EN.pdf" TargetMode="External"/><Relationship Id="rIdVerifiedPET839" Type="http://schemas.openxmlformats.org/officeDocument/2006/relationships/hyperlink" Target="https://www.europarl.europa.eu/doceo/document/CJ72-AM-791873_EN.pdf" TargetMode="External"/><Relationship Id="rIdVerifiedPET840" Type="http://schemas.openxmlformats.org/officeDocument/2006/relationships/hyperlink" Target="https://www.europarl.europa.eu/doceo/document/CJ72-AM-791873_EN.pdf" TargetMode="External"/><Relationship Id="rIdVerifiedPET841" Type="http://schemas.openxmlformats.org/officeDocument/2006/relationships/hyperlink" Target="https://www.europarl.europa.eu/doceo/document/CJ72-AM-791873_EN.pdf" TargetMode="External"/><Relationship Id="rIdVerifiedPET842" Type="http://schemas.openxmlformats.org/officeDocument/2006/relationships/hyperlink" Target="https://www.europarl.europa.eu/doceo/document/CJ72-AM-791873_EN.pdf" TargetMode="External"/><Relationship Id="rIdVerifiedPET843" Type="http://schemas.openxmlformats.org/officeDocument/2006/relationships/hyperlink" Target="https://www.europarl.europa.eu/doceo/document/CJ72-AM-791874_EN.pdf#page=78" TargetMode="External"/><Relationship Id="rIdVerifiedPET844" Type="http://schemas.openxmlformats.org/officeDocument/2006/relationships/hyperlink" Target="https://www.europarl.europa.eu/doceo/document/CJ72-AM-791874_EN.pdf#page=84" TargetMode="External"/><Relationship Id="rIdVerifiedPET845" Type="http://schemas.openxmlformats.org/officeDocument/2006/relationships/hyperlink" Target="https://www.europarl.europa.eu/doceo/document/CJ72-AM-791874_EN.pdf#page=124" TargetMode="External"/><Relationship Id="rIdVerifiedPET846" Type="http://schemas.openxmlformats.org/officeDocument/2006/relationships/hyperlink" Target="https://www.europarl.europa.eu/doceo/document/CJ72-AM-791883_EN.pdf" TargetMode="External"/><Relationship Id="rIdVerifiedPET847" Type="http://schemas.openxmlformats.org/officeDocument/2006/relationships/hyperlink" Target="https://www.europarl.europa.eu/doceo/document/CJ72-AM-790967_EN.pdf#page=69" TargetMode="External"/><Relationship Id="rIdVerifiedPET848" Type="http://schemas.openxmlformats.org/officeDocument/2006/relationships/hyperlink" Target="https://www.europarl.europa.eu/doceo/document/CJ72-AM-791072_EN.pdf" TargetMode="External"/><Relationship Id="rIdVerifiedPET849" Type="http://schemas.openxmlformats.org/officeDocument/2006/relationships/hyperlink" Target="https://www.europarl.europa.eu/doceo/document/CJ72-AM-791072_EN.pdf" TargetMode="External"/><Relationship Id="rIdVerifiedPET850" Type="http://schemas.openxmlformats.org/officeDocument/2006/relationships/hyperlink" Target="https://www.europarl.europa.eu/doceo/document/CJ72-AM-786820_EN.pdf#page=132" TargetMode="External"/><Relationship Id="rIdVerifiedPET851" Type="http://schemas.openxmlformats.org/officeDocument/2006/relationships/hyperlink" Target="https://www.europarl.europa.eu/doceo/document/CJ72-AM-790967_EN.pdf#page=30" TargetMode="External"/><Relationship Id="rIdVerifiedPET852" Type="http://schemas.openxmlformats.org/officeDocument/2006/relationships/hyperlink" Target="https://www.europarl.europa.eu/doceo/document/CJ72-AM-791073_EN.pdf" TargetMode="External"/><Relationship Id="rIdVerifiedPET853" Type="http://schemas.openxmlformats.org/officeDocument/2006/relationships/hyperlink" Target="https://www.europarl.europa.eu/doceo/document/CJ72-AM-791873_EN.pdf" TargetMode="External"/><Relationship Id="rIdVerifiedPET854" Type="http://schemas.openxmlformats.org/officeDocument/2006/relationships/hyperlink" Target="https://www.europarl.europa.eu/doceo/document/CJ72-AM-791873_EN.pdf" TargetMode="External"/><Relationship Id="rIdVerifiedPET855" Type="http://schemas.openxmlformats.org/officeDocument/2006/relationships/hyperlink" Target="https://www.europarl.europa.eu/doceo/document/CJ72-AM-786820_EN.pdf#page=135" TargetMode="External"/><Relationship Id="rIdVerifiedPET856" Type="http://schemas.openxmlformats.org/officeDocument/2006/relationships/hyperlink" Target="https://www.europarl.europa.eu/doceo/document/CJ72-AM-786820_EN.pdf#page=150" TargetMode="External"/><Relationship Id="rIdVerifiedPET857" Type="http://schemas.openxmlformats.org/officeDocument/2006/relationships/hyperlink" Target="https://www.europarl.europa.eu/doceo/document/CJ72-AM-790967_EN.pdf#page=21" TargetMode="External"/><Relationship Id="rIdVerifiedPET858" Type="http://schemas.openxmlformats.org/officeDocument/2006/relationships/hyperlink" Target="https://www.europarl.europa.eu/doceo/document/CJ72-AM-790967_EN.pdf#page=67" TargetMode="External"/><Relationship Id="rIdVerifiedPET859" Type="http://schemas.openxmlformats.org/officeDocument/2006/relationships/hyperlink" Target="https://www.europarl.europa.eu/doceo/document/CJ72-AM-790968_EN.pdf#page=41" TargetMode="External"/><Relationship Id="rIdVerifiedPET860" Type="http://schemas.openxmlformats.org/officeDocument/2006/relationships/hyperlink" Target="https://www.europarl.europa.eu/doceo/document/CJ72-AM-790968_EN.pdf#page=54" TargetMode="External"/><Relationship Id="rIdVerifiedPET861" Type="http://schemas.openxmlformats.org/officeDocument/2006/relationships/hyperlink" Target="https://www.europarl.europa.eu/doceo/document/CJ72-AM-791071_EN.pdf#page=96" TargetMode="External"/><Relationship Id="rIdVerifiedPET862" Type="http://schemas.openxmlformats.org/officeDocument/2006/relationships/hyperlink" Target="https://www.europarl.europa.eu/doceo/document/CJ72-AM-791071_EN.pdf#page=172" TargetMode="External"/><Relationship Id="rIdVerifiedPET863" Type="http://schemas.openxmlformats.org/officeDocument/2006/relationships/hyperlink" Target="https://www.europarl.europa.eu/doceo/document/CJ72-AM-791072_EN.pdf" TargetMode="External"/><Relationship Id="rIdVerifiedPET864" Type="http://schemas.openxmlformats.org/officeDocument/2006/relationships/hyperlink" Target="https://www.europarl.europa.eu/doceo/document/CJ72-AM-791073_EN.pdf" TargetMode="External"/><Relationship Id="rIdVerifiedPET865" Type="http://schemas.openxmlformats.org/officeDocument/2006/relationships/hyperlink" Target="https://www.europarl.europa.eu/doceo/document/CJ72-AM-791073_EN.pdf" TargetMode="External"/><Relationship Id="rIdVerifiedPET866" Type="http://schemas.openxmlformats.org/officeDocument/2006/relationships/hyperlink" Target="https://www.europarl.europa.eu/doceo/document/CJ72-AM-791073_EN.pdf" TargetMode="External"/><Relationship Id="rIdVerifiedPET867" Type="http://schemas.openxmlformats.org/officeDocument/2006/relationships/hyperlink" Target="https://www.europarl.europa.eu/doceo/document/CJ72-AM-791873_EN.pdf" TargetMode="External"/><Relationship Id="rIdVerifiedPET868" Type="http://schemas.openxmlformats.org/officeDocument/2006/relationships/hyperlink" Target="https://www.europarl.europa.eu/doceo/document/CJ72-AM-791873_EN.pdf" TargetMode="External"/><Relationship Id="rIdVerifiedPET869" Type="http://schemas.openxmlformats.org/officeDocument/2006/relationships/hyperlink" Target="https://www.europarl.europa.eu/doceo/document/CJ72-AM-791873_EN.pdf" TargetMode="External"/><Relationship Id="rIdVerifiedPET870" Type="http://schemas.openxmlformats.org/officeDocument/2006/relationships/hyperlink" Target="https://www.europarl.europa.eu/doceo/document/CJ72-AM-791873_EN.pdf" TargetMode="External"/><Relationship Id="rIdVerifiedPET871" Type="http://schemas.openxmlformats.org/officeDocument/2006/relationships/hyperlink" Target="https://www.europarl.europa.eu/doceo/document/CJ72-AM-791873_EN.pdf" TargetMode="External"/><Relationship Id="rIdVerifiedPET872" Type="http://schemas.openxmlformats.org/officeDocument/2006/relationships/hyperlink" Target="https://www.europarl.europa.eu/doceo/document/CJ72-AM-791873_EN.pdf" TargetMode="External"/><Relationship Id="rIdVerifiedPET873" Type="http://schemas.openxmlformats.org/officeDocument/2006/relationships/hyperlink" Target="https://www.europarl.europa.eu/doceo/document/CJ72-AM-791873_EN.pdf" TargetMode="External"/><Relationship Id="rIdVerifiedPET874" Type="http://schemas.openxmlformats.org/officeDocument/2006/relationships/hyperlink" Target="https://www.europarl.europa.eu/doceo/document/CJ72-AM-791873_EN.pdf" TargetMode="External"/><Relationship Id="rIdVerifiedPET875" Type="http://schemas.openxmlformats.org/officeDocument/2006/relationships/hyperlink" Target="https://www.europarl.europa.eu/doceo/document/CJ72-AM-791874_EN.pdf#page=9" TargetMode="External"/><Relationship Id="rIdVerifiedPET876" Type="http://schemas.openxmlformats.org/officeDocument/2006/relationships/hyperlink" Target="https://www.europarl.europa.eu/doceo/document/CJ72-AM-791874_EN.pdf#page=10" TargetMode="External"/><Relationship Id="rIdVerifiedPET877" Type="http://schemas.openxmlformats.org/officeDocument/2006/relationships/hyperlink" Target="https://www.europarl.europa.eu/doceo/document/CJ72-AM-790967_EN.pdf#page=30" TargetMode="External"/><Relationship Id="rIdVerifiedPET878" Type="http://schemas.openxmlformats.org/officeDocument/2006/relationships/hyperlink" Target="https://www.europarl.europa.eu/doceo/document/CJ72-AM-790967_EN.pdf#page=75" TargetMode="External"/><Relationship Id="rIdVerifiedPET879" Type="http://schemas.openxmlformats.org/officeDocument/2006/relationships/hyperlink" Target="https://www.europarl.europa.eu/doceo/document/CJ72-AM-791073_EN.pdf" TargetMode="External"/><Relationship Id="rIdVerifiedPET880" Type="http://schemas.openxmlformats.org/officeDocument/2006/relationships/hyperlink" Target="https://www.europarl.europa.eu/doceo/document/CJ72-AM-791073_EN.pdf" TargetMode="External"/><Relationship Id="rIdVerifiedPET881" Type="http://schemas.openxmlformats.org/officeDocument/2006/relationships/hyperlink" Target="https://www.europarl.europa.eu/doceo/document/CJ72-AM-791873_EN.pdf" TargetMode="External"/><Relationship Id="rIdVerifiedPET882" Type="http://schemas.openxmlformats.org/officeDocument/2006/relationships/hyperlink" Target="https://www.europarl.europa.eu/doceo/document/CJ72-AM-791873_EN.pdf" TargetMode="External"/><Relationship Id="rIdVerifiedPET883" Type="http://schemas.openxmlformats.org/officeDocument/2006/relationships/hyperlink" Target="https://www.europarl.europa.eu/doceo/document/CJ72-AM-791873_EN.pdf" TargetMode="External"/><Relationship Id="rIdVerifiedPET884" Type="http://schemas.openxmlformats.org/officeDocument/2006/relationships/hyperlink" Target="https://www.europarl.europa.eu/doceo/document/CJ72-AM-791873_EN.pdf" TargetMode="External"/><Relationship Id="rIdVerifiedPET885" Type="http://schemas.openxmlformats.org/officeDocument/2006/relationships/hyperlink" Target="https://www.europarl.europa.eu/doceo/document/CJ72-AM-791873_EN.pdf" TargetMode="External"/><Relationship Id="rIdVerifiedPET886" Type="http://schemas.openxmlformats.org/officeDocument/2006/relationships/hyperlink" Target="https://www.europarl.europa.eu/doceo/document/CJ72-AM-791873_EN.pdf" TargetMode="External"/><Relationship Id="rIdVerifiedPET887" Type="http://schemas.openxmlformats.org/officeDocument/2006/relationships/hyperlink" Target="https://www.europarl.europa.eu/doceo/document/CJ72-AM-791873_EN.pdf" TargetMode="External"/><Relationship Id="rIdVerifiedPET888" Type="http://schemas.openxmlformats.org/officeDocument/2006/relationships/hyperlink" Target="https://www.europarl.europa.eu/doceo/document/CJ72-AM-791874_EN.pdf#page=130" TargetMode="External"/><Relationship Id="rIdVerifiedPET889" Type="http://schemas.openxmlformats.org/officeDocument/2006/relationships/hyperlink" Target="https://www.europarl.europa.eu/doceo/document/CJ72-AM-791874_EN.pdf#page=142" TargetMode="External"/><Relationship Id="rIdVerifiedPET890" Type="http://schemas.openxmlformats.org/officeDocument/2006/relationships/hyperlink" Target="https://www.europarl.europa.eu/doceo/document/CJ72-AM-791874_EN.pdf#page=143" TargetMode="External"/><Relationship Id="rIdVerifiedPET891" Type="http://schemas.openxmlformats.org/officeDocument/2006/relationships/hyperlink" Target="https://www.europarl.europa.eu/doceo/document/CJ72-AM-791874_EN.pdf#page=144" TargetMode="External"/><Relationship Id="rIdVerifiedPET892" Type="http://schemas.openxmlformats.org/officeDocument/2006/relationships/hyperlink" Target="https://www.europarl.europa.eu/doceo/document/CJ72-AM-791874_EN.pdf#page=145" TargetMode="External"/><Relationship Id="rIdVerifiedPET893" Type="http://schemas.openxmlformats.org/officeDocument/2006/relationships/hyperlink" Target="https://www.europarl.europa.eu/doceo/document/CJ72-AM-790967_EN.pdf#page=28" TargetMode="External"/><Relationship Id="rIdVerifiedPET894" Type="http://schemas.openxmlformats.org/officeDocument/2006/relationships/hyperlink" Target="https://www.europarl.europa.eu/doceo/document/CJ72-AM-790967_EN.pdf#page=27" TargetMode="External"/><Relationship Id="rIdVerifiedPET895" Type="http://schemas.openxmlformats.org/officeDocument/2006/relationships/hyperlink" Target="https://www.europarl.europa.eu/doceo/document/CJ72-AM-791073_EN.pdf" TargetMode="External"/><Relationship Id="rIdVerifiedPET896" Type="http://schemas.openxmlformats.org/officeDocument/2006/relationships/hyperlink" Target="https://www.europarl.europa.eu/doceo/document/CJ72-AM-791873_EN.pdf" TargetMode="External"/><Relationship Id="rIdVerifiedPET897" Type="http://schemas.openxmlformats.org/officeDocument/2006/relationships/hyperlink" Target="https://www.europarl.europa.eu/doceo/document/CJ72-AM-791874_EN.pdf#page=125" TargetMode="External"/><Relationship Id="rIdVerifiedPET898" Type="http://schemas.openxmlformats.org/officeDocument/2006/relationships/hyperlink" Target="https://www.europarl.europa.eu/doceo/document/CJ72-AM-786820_EN.pdf#page=136" TargetMode="External"/><Relationship Id="rIdVerifiedPET899" Type="http://schemas.openxmlformats.org/officeDocument/2006/relationships/hyperlink" Target="https://www.europarl.europa.eu/doceo/document/CJ72-AM-791873_EN.pdf" TargetMode="External"/><Relationship Id="rIdVerifiedPET900" Type="http://schemas.openxmlformats.org/officeDocument/2006/relationships/hyperlink" Target="https://www.europarl.europa.eu/doceo/document/CJ72-AM-786820_EN.pdf#page=132" TargetMode="External"/><Relationship Id="rIdVerifiedPET901" Type="http://schemas.openxmlformats.org/officeDocument/2006/relationships/hyperlink" Target="https://www.europarl.europa.eu/doceo/document/CJ72-AM-791073_EN.pdf" TargetMode="External"/><Relationship Id="rIdVerifiedPET902" Type="http://schemas.openxmlformats.org/officeDocument/2006/relationships/hyperlink" Target="https://www.europarl.europa.eu/doceo/document/CJ72-AM-791873_EN.pdf" TargetMode="External"/><Relationship Id="rIdVerifiedPET903" Type="http://schemas.openxmlformats.org/officeDocument/2006/relationships/hyperlink" Target="https://www.europarl.europa.eu/doceo/document/CJ72-AM-791873_EN.pdf" TargetMode="External"/><Relationship Id="rIdVerifiedPET904" Type="http://schemas.openxmlformats.org/officeDocument/2006/relationships/hyperlink" Target="https://www.europarl.europa.eu/doceo/document/CJ72-AM-786820_EN.pdf#page=130" TargetMode="External"/><Relationship Id="rIdVerifiedPET905" Type="http://schemas.openxmlformats.org/officeDocument/2006/relationships/hyperlink" Target="https://www.europarl.europa.eu/doceo/document/CJ72-AM-790967_EN.pdf#page=22" TargetMode="External"/><Relationship Id="rIdVerifiedPET906" Type="http://schemas.openxmlformats.org/officeDocument/2006/relationships/hyperlink" Target="https://www.europarl.europa.eu/doceo/document/CJ72-AM-790967_EN.pdf#page=62" TargetMode="External"/><Relationship Id="rIdVerifiedPET907" Type="http://schemas.openxmlformats.org/officeDocument/2006/relationships/hyperlink" Target="https://www.europarl.europa.eu/doceo/document/CJ72-AM-791073_EN.pdf" TargetMode="External"/><Relationship Id="rIdVerifiedPET908" Type="http://schemas.openxmlformats.org/officeDocument/2006/relationships/hyperlink" Target="https://www.europarl.europa.eu/doceo/document/CJ72-AM-791874_EN.pdf#page=108" TargetMode="External"/><Relationship Id="rIdVerifiedPET909" Type="http://schemas.openxmlformats.org/officeDocument/2006/relationships/hyperlink" Target="https://www.europarl.europa.eu/doceo/document/CJ72-AM-791874_EN.pdf#page=140" TargetMode="External"/><Relationship Id="rIdVerifiedPET910" Type="http://schemas.openxmlformats.org/officeDocument/2006/relationships/hyperlink" Target="https://www.europarl.europa.eu/doceo/document/CJ72-AM-786820_EN.pdf#page=19" TargetMode="External"/><Relationship Id="rIdVerifiedPET911" Type="http://schemas.openxmlformats.org/officeDocument/2006/relationships/hyperlink" Target="https://www.europarl.europa.eu/doceo/document/CJ72-AM-786820_EN.pdf#page=104" TargetMode="External"/><Relationship Id="rIdVerifiedPET912" Type="http://schemas.openxmlformats.org/officeDocument/2006/relationships/hyperlink" Target="https://www.europarl.europa.eu/doceo/document/CJ72-AM-786820_EN.pdf#page=105" TargetMode="External"/><Relationship Id="rIdVerifiedPET913" Type="http://schemas.openxmlformats.org/officeDocument/2006/relationships/hyperlink" Target="https://www.europarl.europa.eu/doceo/document/CJ72-AM-786820_EN.pdf#page=107" TargetMode="External"/><Relationship Id="rIdVerifiedPET914" Type="http://schemas.openxmlformats.org/officeDocument/2006/relationships/hyperlink" Target="https://www.europarl.europa.eu/doceo/document/CJ72-AM-786820_EN.pdf#page=108" TargetMode="External"/><Relationship Id="rIdVerifiedPET915" Type="http://schemas.openxmlformats.org/officeDocument/2006/relationships/hyperlink" Target="https://www.europarl.europa.eu/doceo/document/CJ72-AM-786820_EN.pdf#page=123" TargetMode="External"/><Relationship Id="rIdVerifiedPET916" Type="http://schemas.openxmlformats.org/officeDocument/2006/relationships/hyperlink" Target="https://www.europarl.europa.eu/doceo/document/CJ72-AM-786820_EN.pdf#page=146" TargetMode="External"/><Relationship Id="rIdVerifiedPET917" Type="http://schemas.openxmlformats.org/officeDocument/2006/relationships/hyperlink" Target="https://www.europarl.europa.eu/doceo/document/CJ72-AM-786820_EN.pdf#page=151" TargetMode="External"/><Relationship Id="rIdVerifiedPET918" Type="http://schemas.openxmlformats.org/officeDocument/2006/relationships/hyperlink" Target="https://www.europarl.europa.eu/doceo/document/CJ72-AM-786820_EN.pdf#page=152" TargetMode="External"/><Relationship Id="rIdVerifiedPET919" Type="http://schemas.openxmlformats.org/officeDocument/2006/relationships/hyperlink" Target="https://www.europarl.europa.eu/doceo/document/CJ72-AM-786820_EN.pdf#page=154" TargetMode="External"/><Relationship Id="rIdVerifiedPET920" Type="http://schemas.openxmlformats.org/officeDocument/2006/relationships/hyperlink" Target="https://www.europarl.europa.eu/doceo/document/CJ72-AM-786820_EN.pdf#page=164" TargetMode="External"/><Relationship Id="rIdVerifiedPET921" Type="http://schemas.openxmlformats.org/officeDocument/2006/relationships/hyperlink" Target="https://www.europarl.europa.eu/doceo/document/CJ72-AM-786820_EN.pdf#page=169" TargetMode="External"/><Relationship Id="rIdVerifiedPET922" Type="http://schemas.openxmlformats.org/officeDocument/2006/relationships/hyperlink" Target="https://www.europarl.europa.eu/doceo/document/CJ72-AM-790967_EN.pdf#page=8" TargetMode="External"/><Relationship Id="rIdVerifiedPET923" Type="http://schemas.openxmlformats.org/officeDocument/2006/relationships/hyperlink" Target="https://www.europarl.europa.eu/doceo/document/CJ72-AM-790967_EN.pdf#page=170" TargetMode="External"/><Relationship Id="rIdVerifiedPET924" Type="http://schemas.openxmlformats.org/officeDocument/2006/relationships/hyperlink" Target="https://www.europarl.europa.eu/doceo/document/CJ72-AM-790968_EN.pdf#page=64" TargetMode="External"/><Relationship Id="rIdVerifiedPET925" Type="http://schemas.openxmlformats.org/officeDocument/2006/relationships/hyperlink" Target="https://www.europarl.europa.eu/doceo/document/CJ72-AM-791071_EN.pdf#page=4" TargetMode="External"/><Relationship Id="rIdVerifiedPET926" Type="http://schemas.openxmlformats.org/officeDocument/2006/relationships/hyperlink" Target="https://www.europarl.europa.eu/doceo/document/CJ72-AM-791071_EN.pdf#page=6" TargetMode="External"/><Relationship Id="rIdVerifiedPET927" Type="http://schemas.openxmlformats.org/officeDocument/2006/relationships/hyperlink" Target="https://www.europarl.europa.eu/doceo/document/CJ72-AM-791071_EN.pdf#page=33" TargetMode="External"/><Relationship Id="rIdVerifiedPET928" Type="http://schemas.openxmlformats.org/officeDocument/2006/relationships/hyperlink" Target="https://www.europarl.europa.eu/doceo/document/CJ72-AM-791071_EN.pdf#page=37" TargetMode="External"/><Relationship Id="rIdVerifiedPET929" Type="http://schemas.openxmlformats.org/officeDocument/2006/relationships/hyperlink" Target="https://www.europarl.europa.eu/doceo/document/CJ72-AM-791071_EN.pdf#page=38" TargetMode="External"/><Relationship Id="rIdVerifiedPET930" Type="http://schemas.openxmlformats.org/officeDocument/2006/relationships/hyperlink" Target="https://www.europarl.europa.eu/doceo/document/CJ72-AM-791071_EN.pdf#page=95" TargetMode="External"/><Relationship Id="rIdVerifiedPET931" Type="http://schemas.openxmlformats.org/officeDocument/2006/relationships/hyperlink" Target="https://www.europarl.europa.eu/doceo/document/CJ72-AM-791071_EN.pdf#page=96" TargetMode="External"/><Relationship Id="rIdVerifiedPET932" Type="http://schemas.openxmlformats.org/officeDocument/2006/relationships/hyperlink" Target="https://www.europarl.europa.eu/doceo/document/CJ72-AM-791071_EN.pdf#page=143" TargetMode="External"/><Relationship Id="rIdVerifiedPET933" Type="http://schemas.openxmlformats.org/officeDocument/2006/relationships/hyperlink" Target="https://www.europarl.europa.eu/doceo/document/CJ72-AM-791071_EN.pdf#page=150" TargetMode="External"/><Relationship Id="rIdVerifiedPET934" Type="http://schemas.openxmlformats.org/officeDocument/2006/relationships/hyperlink" Target="https://www.europarl.europa.eu/doceo/document/CJ72-AM-791071_EN.pdf#page=173" TargetMode="External"/><Relationship Id="rIdVerifiedPET935" Type="http://schemas.openxmlformats.org/officeDocument/2006/relationships/hyperlink" Target="https://www.europarl.europa.eu/doceo/document/CJ72-AM-791072_EN.pdf" TargetMode="External"/><Relationship Id="rIdVerifiedPET936" Type="http://schemas.openxmlformats.org/officeDocument/2006/relationships/hyperlink" Target="https://www.europarl.europa.eu/doceo/document/CJ72-AM-791072_EN.pdf" TargetMode="External"/><Relationship Id="rIdVerifiedPET937" Type="http://schemas.openxmlformats.org/officeDocument/2006/relationships/hyperlink" Target="https://www.europarl.europa.eu/doceo/document/CJ72-AM-791072_EN.pdf" TargetMode="External"/><Relationship Id="rIdVerifiedPET938" Type="http://schemas.openxmlformats.org/officeDocument/2006/relationships/hyperlink" Target="https://www.europarl.europa.eu/doceo/document/CJ72-AM-791072_EN.pdf" TargetMode="External"/><Relationship Id="rIdVerifiedPET939" Type="http://schemas.openxmlformats.org/officeDocument/2006/relationships/hyperlink" Target="https://www.europarl.europa.eu/doceo/document/CJ72-AM-791072_EN.pdf" TargetMode="External"/><Relationship Id="rIdVerifiedPET940" Type="http://schemas.openxmlformats.org/officeDocument/2006/relationships/hyperlink" Target="https://www.europarl.europa.eu/doceo/document/CJ72-AM-791072_EN.pdf" TargetMode="External"/><Relationship Id="rIdVerifiedPET941" Type="http://schemas.openxmlformats.org/officeDocument/2006/relationships/hyperlink" Target="https://www.europarl.europa.eu/doceo/document/CJ72-AM-791072_EN.pdf" TargetMode="External"/><Relationship Id="rIdVerifiedPET942" Type="http://schemas.openxmlformats.org/officeDocument/2006/relationships/hyperlink" Target="https://www.europarl.europa.eu/doceo/document/CJ72-AM-791072_EN.pdf" TargetMode="External"/><Relationship Id="rIdVerifiedPET943" Type="http://schemas.openxmlformats.org/officeDocument/2006/relationships/hyperlink" Target="https://www.europarl.europa.eu/doceo/document/CJ72-AM-791072_EN.pdf" TargetMode="External"/><Relationship Id="rIdVerifiedPET944" Type="http://schemas.openxmlformats.org/officeDocument/2006/relationships/hyperlink" Target="https://www.europarl.europa.eu/doceo/document/CJ72-AM-791072_EN.pdf" TargetMode="External"/><Relationship Id="rIdVerifiedPET945" Type="http://schemas.openxmlformats.org/officeDocument/2006/relationships/hyperlink" Target="https://www.europarl.europa.eu/doceo/document/CJ72-AM-791072_EN.pdf" TargetMode="External"/><Relationship Id="rIdVerifiedPET946" Type="http://schemas.openxmlformats.org/officeDocument/2006/relationships/hyperlink" Target="https://www.europarl.europa.eu/doceo/document/CJ72-AM-791072_EN.pdf" TargetMode="External"/><Relationship Id="rIdVerifiedPET947" Type="http://schemas.openxmlformats.org/officeDocument/2006/relationships/hyperlink" Target="https://www.europarl.europa.eu/doceo/document/CJ72-AM-791072_EN.pdf" TargetMode="External"/><Relationship Id="rIdVerifiedPET948" Type="http://schemas.openxmlformats.org/officeDocument/2006/relationships/hyperlink" Target="https://www.europarl.europa.eu/doceo/document/CJ72-AM-791072_EN.pdf" TargetMode="External"/><Relationship Id="rIdVerifiedPET949" Type="http://schemas.openxmlformats.org/officeDocument/2006/relationships/hyperlink" Target="https://www.europarl.europa.eu/doceo/document/CJ72-AM-791072_EN.pdf" TargetMode="External"/><Relationship Id="rIdVerifiedPET950" Type="http://schemas.openxmlformats.org/officeDocument/2006/relationships/hyperlink" Target="https://www.europarl.europa.eu/doceo/document/CJ72-AM-791072_EN.pdf" TargetMode="External"/><Relationship Id="rIdVerifiedPET951" Type="http://schemas.openxmlformats.org/officeDocument/2006/relationships/hyperlink" Target="https://www.europarl.europa.eu/doceo/document/CJ72-AM-791073_EN.pdf" TargetMode="External"/><Relationship Id="rIdVerifiedPET952" Type="http://schemas.openxmlformats.org/officeDocument/2006/relationships/hyperlink" Target="https://www.europarl.europa.eu/doceo/document/CJ72-AM-791073_EN.pdf" TargetMode="External"/><Relationship Id="rIdVerifiedPET953" Type="http://schemas.openxmlformats.org/officeDocument/2006/relationships/hyperlink" Target="https://www.europarl.europa.eu/doceo/document/CJ72-AM-791073_EN.pdf" TargetMode="External"/><Relationship Id="rIdVerifiedPET954" Type="http://schemas.openxmlformats.org/officeDocument/2006/relationships/hyperlink" Target="https://www.europarl.europa.eu/doceo/document/CJ72-AM-791073_EN.pdf" TargetMode="External"/><Relationship Id="rIdVerifiedPET955" Type="http://schemas.openxmlformats.org/officeDocument/2006/relationships/hyperlink" Target="https://www.europarl.europa.eu/doceo/document/CJ72-AM-791073_EN.pdf" TargetMode="External"/><Relationship Id="rIdVerifiedPET956" Type="http://schemas.openxmlformats.org/officeDocument/2006/relationships/hyperlink" Target="https://www.europarl.europa.eu/doceo/document/CJ72-AM-791873_EN.pdf" TargetMode="External"/><Relationship Id="rIdVerifiedPET957" Type="http://schemas.openxmlformats.org/officeDocument/2006/relationships/hyperlink" Target="https://www.europarl.europa.eu/doceo/document/CJ72-AM-791873_EN.pdf" TargetMode="External"/><Relationship Id="rIdVerifiedPET958" Type="http://schemas.openxmlformats.org/officeDocument/2006/relationships/hyperlink" Target="https://www.europarl.europa.eu/doceo/document/CJ72-AM-791873_EN.pdf" TargetMode="External"/><Relationship Id="rIdVerifiedPET959" Type="http://schemas.openxmlformats.org/officeDocument/2006/relationships/hyperlink" Target="https://www.europarl.europa.eu/doceo/document/CJ72-AM-791873_EN.pdf" TargetMode="External"/><Relationship Id="rIdVerifiedPET960" Type="http://schemas.openxmlformats.org/officeDocument/2006/relationships/hyperlink" Target="https://www.europarl.europa.eu/doceo/document/CJ72-AM-791873_EN.pdf" TargetMode="External"/><Relationship Id="rIdVerifiedPET961" Type="http://schemas.openxmlformats.org/officeDocument/2006/relationships/hyperlink" Target="https://www.europarl.europa.eu/doceo/document/CJ72-AM-791874_EN.pdf#page=78" TargetMode="External"/><Relationship Id="rIdVerifiedPET962" Type="http://schemas.openxmlformats.org/officeDocument/2006/relationships/hyperlink" Target="https://www.europarl.europa.eu/doceo/document/CJ72-AM-791874_EN.pdf#page=84" TargetMode="External"/><Relationship Id="rIdVerifiedPET963" Type="http://schemas.openxmlformats.org/officeDocument/2006/relationships/hyperlink" Target="https://www.europarl.europa.eu/doceo/document/CJ72-AM-791874_EN.pdf#page=124" TargetMode="External"/><Relationship Id="rIdVerifiedPET964" Type="http://schemas.openxmlformats.org/officeDocument/2006/relationships/hyperlink" Target="https://www.europarl.europa.eu/doceo/document/CJ72-AM-791883_EN.pdf" TargetMode="External"/><Relationship Id="rIdVerifiedPET965" Type="http://schemas.openxmlformats.org/officeDocument/2006/relationships/hyperlink" Target="https://www.europarl.europa.eu/doceo/document/CJ72-AM-786820_EN.pdf#page=135" TargetMode="External"/><Relationship Id="rIdVerifiedPET966" Type="http://schemas.openxmlformats.org/officeDocument/2006/relationships/hyperlink" Target="https://www.europarl.europa.eu/doceo/document/CJ72-AM-786820_EN.pdf#page=150" TargetMode="External"/><Relationship Id="rIdVerifiedPET967" Type="http://schemas.openxmlformats.org/officeDocument/2006/relationships/hyperlink" Target="https://www.europarl.europa.eu/doceo/document/CJ72-AM-790967_EN.pdf#page=21" TargetMode="External"/><Relationship Id="rIdVerifiedPET968" Type="http://schemas.openxmlformats.org/officeDocument/2006/relationships/hyperlink" Target="https://www.europarl.europa.eu/doceo/document/CJ72-AM-790967_EN.pdf#page=67" TargetMode="External"/><Relationship Id="rIdVerifiedPET969" Type="http://schemas.openxmlformats.org/officeDocument/2006/relationships/hyperlink" Target="https://www.europarl.europa.eu/doceo/document/CJ72-AM-790968_EN.pdf#page=41" TargetMode="External"/><Relationship Id="rIdVerifiedPET970" Type="http://schemas.openxmlformats.org/officeDocument/2006/relationships/hyperlink" Target="https://www.europarl.europa.eu/doceo/document/CJ72-AM-790968_EN.pdf#page=54" TargetMode="External"/><Relationship Id="rIdVerifiedPET971" Type="http://schemas.openxmlformats.org/officeDocument/2006/relationships/hyperlink" Target="https://www.europarl.europa.eu/doceo/document/CJ72-AM-791072_EN.pdf" TargetMode="External"/><Relationship Id="rIdVerifiedPET972" Type="http://schemas.openxmlformats.org/officeDocument/2006/relationships/hyperlink" Target="https://www.europarl.europa.eu/doceo/document/CJ72-AM-791073_EN.pdf" TargetMode="External"/><Relationship Id="rIdVerifiedPET973" Type="http://schemas.openxmlformats.org/officeDocument/2006/relationships/hyperlink" Target="https://www.europarl.europa.eu/doceo/document/CJ72-AM-791073_EN.pdf" TargetMode="External"/><Relationship Id="rIdVerifiedPET974" Type="http://schemas.openxmlformats.org/officeDocument/2006/relationships/hyperlink" Target="https://www.europarl.europa.eu/doceo/document/CJ72-AM-791873_EN.pdf" TargetMode="External"/><Relationship Id="rIdVerifiedPET975" Type="http://schemas.openxmlformats.org/officeDocument/2006/relationships/hyperlink" Target="https://www.europarl.europa.eu/doceo/document/CJ72-AM-791873_EN.pdf" TargetMode="External"/><Relationship Id="rIdVerifiedPET976" Type="http://schemas.openxmlformats.org/officeDocument/2006/relationships/hyperlink" Target="https://www.europarl.europa.eu/doceo/document/CJ72-AM-791874_EN.pdf#page=9" TargetMode="External"/><Relationship Id="rIdVerifiedPET977" Type="http://schemas.openxmlformats.org/officeDocument/2006/relationships/hyperlink" Target="https://www.europarl.europa.eu/doceo/document/CJ72-AM-791874_EN.pdf#page=10" TargetMode="External"/><Relationship Id="rIdVerifiedPET978" Type="http://schemas.openxmlformats.org/officeDocument/2006/relationships/hyperlink" Target="https://www.europarl.europa.eu/doceo/document/CJ72-AM-790967_EN.pdf#page=75" TargetMode="External"/><Relationship Id="rIdVerifiedPET979" Type="http://schemas.openxmlformats.org/officeDocument/2006/relationships/hyperlink" Target="https://www.europarl.europa.eu/doceo/document/CJ72-AM-791073_EN.pdf" TargetMode="External"/><Relationship Id="rIdVerifiedPET980" Type="http://schemas.openxmlformats.org/officeDocument/2006/relationships/hyperlink" Target="https://www.europarl.europa.eu/doceo/document/CJ72-AM-791873_EN.pdf" TargetMode="External"/><Relationship Id="rIdVerifiedPET981" Type="http://schemas.openxmlformats.org/officeDocument/2006/relationships/hyperlink" Target="https://www.europarl.europa.eu/doceo/document/CJ72-AM-791873_EN.pdf" TargetMode="External"/><Relationship Id="rIdVerifiedPET982" Type="http://schemas.openxmlformats.org/officeDocument/2006/relationships/hyperlink" Target="https://www.europarl.europa.eu/doceo/document/CJ72-AM-791873_EN.pdf" TargetMode="External"/><Relationship Id="rIdVerifiedPET983" Type="http://schemas.openxmlformats.org/officeDocument/2006/relationships/hyperlink" Target="https://www.europarl.europa.eu/doceo/document/CJ72-AM-791873_EN.pdf" TargetMode="External"/><Relationship Id="rIdVerifiedPET984" Type="http://schemas.openxmlformats.org/officeDocument/2006/relationships/hyperlink" Target="https://www.europarl.europa.eu/doceo/document/CJ72-AM-791873_EN.pdf" TargetMode="External"/><Relationship Id="rIdVerifiedPET985" Type="http://schemas.openxmlformats.org/officeDocument/2006/relationships/hyperlink" Target="https://www.europarl.europa.eu/doceo/document/CJ72-AM-790967_EN.pdf#page=55" TargetMode="External"/><Relationship Id="rIdVerifiedPET986" Type="http://schemas.openxmlformats.org/officeDocument/2006/relationships/hyperlink" Target="https://www.europarl.europa.eu/doceo/document/CJ72-AM-791874_EN.pdf#page=11" TargetMode="External"/><Relationship Id="rIdVerifiedPET987" Type="http://schemas.openxmlformats.org/officeDocument/2006/relationships/hyperlink" Target="https://www.europarl.europa.eu/doceo/document/CJ72-AM-791874_EN.pdf#page=56" TargetMode="External"/><Relationship Id="rIdVerifiedPET988" Type="http://schemas.openxmlformats.org/officeDocument/2006/relationships/hyperlink" Target="https://www.europarl.europa.eu/doceo/document/CJ72-AM-791874_EN.pdf#page=59" TargetMode="External"/><Relationship Id="rIdVerifiedPET989" Type="http://schemas.openxmlformats.org/officeDocument/2006/relationships/hyperlink" Target="https://www.europarl.europa.eu/doceo/document/CJ72-AM-791874_EN.pdf#page=59" TargetMode="External"/><Relationship Id="rIdVerifiedPET990" Type="http://schemas.openxmlformats.org/officeDocument/2006/relationships/hyperlink" Target="https://www.europarl.europa.eu/doceo/document/CJ72-AM-786820_EN.pdf#page=143" TargetMode="External"/><Relationship Id="rIdVerifiedPET991" Type="http://schemas.openxmlformats.org/officeDocument/2006/relationships/hyperlink" Target="https://www.europarl.europa.eu/doceo/document/CJ72-AM-790967_EN.pdf#page=26" TargetMode="External"/><Relationship Id="rIdVerifiedPET992" Type="http://schemas.openxmlformats.org/officeDocument/2006/relationships/hyperlink" Target="https://www.europarl.europa.eu/doceo/document/CJ72-AM-790967_EN.pdf#page=76" TargetMode="External"/><Relationship Id="rIdVerifiedPET993" Type="http://schemas.openxmlformats.org/officeDocument/2006/relationships/hyperlink" Target="https://www.europarl.europa.eu/doceo/document/CJ72-AM-791072_EN.pdf" TargetMode="External"/><Relationship Id="rIdVerifiedPET994" Type="http://schemas.openxmlformats.org/officeDocument/2006/relationships/hyperlink" Target="https://www.europarl.europa.eu/doceo/document/CJ72-AM-791874_EN.pdf#page=79" TargetMode="External"/><Relationship Id="rIdVerifiedPET995" Type="http://schemas.openxmlformats.org/officeDocument/2006/relationships/hyperlink" Target="https://www.europarl.europa.eu/doceo/document/CJ72-AM-790967_EN.pdf#page=18" TargetMode="External"/><Relationship Id="rIdVerifiedPET996" Type="http://schemas.openxmlformats.org/officeDocument/2006/relationships/hyperlink" Target="https://www.europarl.europa.eu/doceo/document/CJ72-AM-790967_EN.pdf#page=61" TargetMode="External"/><Relationship Id="rIdVerifiedPET997" Type="http://schemas.openxmlformats.org/officeDocument/2006/relationships/hyperlink" Target="https://www.europarl.europa.eu/doceo/document/CJ72-AM-791073_EN.pdf" TargetMode="External"/><Relationship Id="rIdVerifiedPET998" Type="http://schemas.openxmlformats.org/officeDocument/2006/relationships/hyperlink" Target="https://www.europarl.europa.eu/doceo/document/CJ72-AM-790967_EN.pdf#page=55" TargetMode="External"/><Relationship Id="rIdVerifiedPET999" Type="http://schemas.openxmlformats.org/officeDocument/2006/relationships/hyperlink" Target="https://www.europarl.europa.eu/doceo/document/CJ72-AM-791874_EN.pdf#page=11" TargetMode="External"/><Relationship Id="rIdVerifiedPET1000" Type="http://schemas.openxmlformats.org/officeDocument/2006/relationships/hyperlink" Target="https://www.europarl.europa.eu/doceo/document/CJ72-AM-791874_EN.pdf#page=56" TargetMode="External"/><Relationship Id="rIdVerifiedPET1001" Type="http://schemas.openxmlformats.org/officeDocument/2006/relationships/hyperlink" Target="https://www.europarl.europa.eu/doceo/document/CJ72-AM-791874_EN.pdf#page=59" TargetMode="External"/><Relationship Id="rIdVerifiedPET1002" Type="http://schemas.openxmlformats.org/officeDocument/2006/relationships/hyperlink" Target="https://www.europarl.europa.eu/doceo/document/CJ72-AM-791874_EN.pdf#page=59" TargetMode="External"/><Relationship Id="rIdVerifiedPET1003" Type="http://schemas.openxmlformats.org/officeDocument/2006/relationships/hyperlink" Target="https://www.europarl.europa.eu/doceo/document/CJ72-AM-790967_EN.pdf#page=72" TargetMode="External"/><Relationship Id="rIdVerifiedPET1004" Type="http://schemas.openxmlformats.org/officeDocument/2006/relationships/hyperlink" Target="https://www.europarl.europa.eu/doceo/document/CJ72-AM-791072_EN.pdf" TargetMode="External"/><Relationship Id="rIdVerifiedPET1005" Type="http://schemas.openxmlformats.org/officeDocument/2006/relationships/hyperlink" Target="https://www.europarl.europa.eu/doceo/document/CJ72-AM-791073_EN.pdf" TargetMode="External"/><Relationship Id="rIdVerifiedPET1006" Type="http://schemas.openxmlformats.org/officeDocument/2006/relationships/hyperlink" Target="https://www.europarl.europa.eu/doceo/document/CJ72-AM-791873_EN.pdf" TargetMode="External"/><Relationship Id="rIdVerifiedPET1007" Type="http://schemas.openxmlformats.org/officeDocument/2006/relationships/hyperlink" Target="https://www.europarl.europa.eu/doceo/document/CJ72-AM-791873_EN.pdf" TargetMode="External"/><Relationship Id="rIdVerifiedPET1008" Type="http://schemas.openxmlformats.org/officeDocument/2006/relationships/hyperlink" Target="https://www.europarl.europa.eu/doceo/document/CJ72-AM-791873_EN.pdf" TargetMode="External"/><Relationship Id="rIdVerifiedPET1009" Type="http://schemas.openxmlformats.org/officeDocument/2006/relationships/hyperlink" Target="https://www.europarl.europa.eu/doceo/document/CJ72-AM-791873_EN.pdf" TargetMode="External"/><Relationship Id="rIdVerifiedPET1010" Type="http://schemas.openxmlformats.org/officeDocument/2006/relationships/hyperlink" Target="https://www.europarl.europa.eu/doceo/document/CJ72-AM-791873_EN.pdf" TargetMode="External"/><Relationship Id="rIdVerifiedPET1011" Type="http://schemas.openxmlformats.org/officeDocument/2006/relationships/hyperlink" Target="https://www.europarl.europa.eu/doceo/document/CJ72-AM-790967_EN.pdf#page=28" TargetMode="External"/><Relationship Id="rIdVerifiedPET1012" Type="http://schemas.openxmlformats.org/officeDocument/2006/relationships/hyperlink" Target="https://www.europarl.europa.eu/doceo/document/CJ72-AM-790967_EN.pdf#page=27" TargetMode="External"/><Relationship Id="rIdVerifiedPET1013" Type="http://schemas.openxmlformats.org/officeDocument/2006/relationships/hyperlink" Target="https://www.europarl.europa.eu/doceo/document/CJ72-AM-790967_EN.pdf#page=55" TargetMode="External"/><Relationship Id="rIdVerifiedPET1014" Type="http://schemas.openxmlformats.org/officeDocument/2006/relationships/hyperlink" Target="https://www.europarl.europa.eu/doceo/document/CJ72-AM-791874_EN.pdf#page=11" TargetMode="External"/><Relationship Id="rIdVerifiedPET1015" Type="http://schemas.openxmlformats.org/officeDocument/2006/relationships/hyperlink" Target="https://www.europarl.europa.eu/doceo/document/CJ72-AM-791874_EN.pdf#page=56" TargetMode="External"/><Relationship Id="rIdVerifiedPET1016" Type="http://schemas.openxmlformats.org/officeDocument/2006/relationships/hyperlink" Target="https://www.europarl.europa.eu/doceo/document/CJ72-AM-791874_EN.pdf#page=59" TargetMode="External"/><Relationship Id="rIdVerifiedPET1017" Type="http://schemas.openxmlformats.org/officeDocument/2006/relationships/hyperlink" Target="https://www.europarl.europa.eu/doceo/document/CJ72-AM-791874_EN.pdf#page=59" TargetMode="External"/><Relationship Id="rIdVerifiedPET1018" Type="http://schemas.openxmlformats.org/officeDocument/2006/relationships/hyperlink" Target="https://www.europarl.europa.eu/doceo/document/CJ72-AM-786820_EN.pdf#page=135" TargetMode="External"/><Relationship Id="rIdVerifiedPET1019" Type="http://schemas.openxmlformats.org/officeDocument/2006/relationships/hyperlink" Target="https://www.europarl.europa.eu/doceo/document/CJ72-AM-786820_EN.pdf#page=150" TargetMode="External"/><Relationship Id="rIdVerifiedPET1020" Type="http://schemas.openxmlformats.org/officeDocument/2006/relationships/hyperlink" Target="https://www.europarl.europa.eu/doceo/document/CJ72-AM-790967_EN.pdf#page=21" TargetMode="External"/><Relationship Id="rIdVerifiedPET1021" Type="http://schemas.openxmlformats.org/officeDocument/2006/relationships/hyperlink" Target="https://www.europarl.europa.eu/doceo/document/CJ72-AM-790967_EN.pdf#page=67" TargetMode="External"/><Relationship Id="rIdVerifiedPET1022" Type="http://schemas.openxmlformats.org/officeDocument/2006/relationships/hyperlink" Target="https://www.europarl.europa.eu/doceo/document/CJ72-AM-790968_EN.pdf#page=41" TargetMode="External"/><Relationship Id="rIdVerifiedPET1023" Type="http://schemas.openxmlformats.org/officeDocument/2006/relationships/hyperlink" Target="https://www.europarl.europa.eu/doceo/document/CJ72-AM-790968_EN.pdf#page=54" TargetMode="External"/><Relationship Id="rIdVerifiedPET1024" Type="http://schemas.openxmlformats.org/officeDocument/2006/relationships/hyperlink" Target="https://www.europarl.europa.eu/doceo/document/CJ72-AM-791071_EN.pdf#page=96" TargetMode="External"/><Relationship Id="rIdVerifiedPET1025" Type="http://schemas.openxmlformats.org/officeDocument/2006/relationships/hyperlink" Target="https://www.europarl.europa.eu/doceo/document/CJ72-AM-791071_EN.pdf#page=172" TargetMode="External"/><Relationship Id="rIdVerifiedPET1026" Type="http://schemas.openxmlformats.org/officeDocument/2006/relationships/hyperlink" Target="https://www.europarl.europa.eu/doceo/document/CJ72-AM-791072_EN.pdf" TargetMode="External"/><Relationship Id="rIdVerifiedPET1027" Type="http://schemas.openxmlformats.org/officeDocument/2006/relationships/hyperlink" Target="https://www.europarl.europa.eu/doceo/document/CJ72-AM-791073_EN.pdf" TargetMode="External"/><Relationship Id="rIdVerifiedPET1028" Type="http://schemas.openxmlformats.org/officeDocument/2006/relationships/hyperlink" Target="https://www.europarl.europa.eu/doceo/document/CJ72-AM-791073_EN.pdf" TargetMode="External"/><Relationship Id="rIdVerifiedPET1029" Type="http://schemas.openxmlformats.org/officeDocument/2006/relationships/hyperlink" Target="https://www.europarl.europa.eu/doceo/document/CJ72-AM-791073_EN.pdf" TargetMode="External"/><Relationship Id="rIdVerifiedPET1030" Type="http://schemas.openxmlformats.org/officeDocument/2006/relationships/hyperlink" Target="https://www.europarl.europa.eu/doceo/document/CJ72-AM-791873_EN.pdf" TargetMode="External"/><Relationship Id="rIdVerifiedPET1031" Type="http://schemas.openxmlformats.org/officeDocument/2006/relationships/hyperlink" Target="https://www.europarl.europa.eu/doceo/document/CJ72-AM-791873_EN.pdf" TargetMode="External"/><Relationship Id="rIdVerifiedPET1032" Type="http://schemas.openxmlformats.org/officeDocument/2006/relationships/hyperlink" Target="https://www.europarl.europa.eu/doceo/document/CJ72-AM-791873_EN.pdf" TargetMode="External"/><Relationship Id="rIdVerifiedPET1033" Type="http://schemas.openxmlformats.org/officeDocument/2006/relationships/hyperlink" Target="https://www.europarl.europa.eu/doceo/document/CJ72-AM-791873_EN.pdf" TargetMode="External"/><Relationship Id="rIdVerifiedPET1034" Type="http://schemas.openxmlformats.org/officeDocument/2006/relationships/hyperlink" Target="https://www.europarl.europa.eu/doceo/document/CJ72-AM-791873_EN.pdf" TargetMode="External"/><Relationship Id="rIdVerifiedPET1035" Type="http://schemas.openxmlformats.org/officeDocument/2006/relationships/hyperlink" Target="https://www.europarl.europa.eu/doceo/document/CJ72-AM-791873_EN.pdf" TargetMode="External"/><Relationship Id="rIdVerifiedPET1036" Type="http://schemas.openxmlformats.org/officeDocument/2006/relationships/hyperlink" Target="https://www.europarl.europa.eu/doceo/document/CJ72-AM-791873_EN.pdf" TargetMode="External"/><Relationship Id="rIdVerifiedPET1037" Type="http://schemas.openxmlformats.org/officeDocument/2006/relationships/hyperlink" Target="https://www.europarl.europa.eu/doceo/document/CJ72-AM-791873_EN.pdf" TargetMode="External"/><Relationship Id="rIdVerifiedPET1038" Type="http://schemas.openxmlformats.org/officeDocument/2006/relationships/hyperlink" Target="https://www.europarl.europa.eu/doceo/document/CJ72-AM-791874_EN.pdf#page=9" TargetMode="External"/><Relationship Id="rIdVerifiedPET1039" Type="http://schemas.openxmlformats.org/officeDocument/2006/relationships/hyperlink" Target="https://www.europarl.europa.eu/doceo/document/CJ72-AM-791874_EN.pdf#page=10" TargetMode="External"/><Relationship Id="rIdVerifiedPET1040" Type="http://schemas.openxmlformats.org/officeDocument/2006/relationships/hyperlink" Target="https://www.europarl.europa.eu/doceo/document/CJ72-AM-790967_EN.pdf#page=27" TargetMode="External"/><Relationship Id="rIdVerifiedPET1041" Type="http://schemas.openxmlformats.org/officeDocument/2006/relationships/hyperlink" Target="https://www.europarl.europa.eu/doceo/document/CJ72-AM-790967_EN.pdf#page=27" TargetMode="External"/></Relationships>
</file>

<file path=xl/worksheets/sheet1.xml><?xml version="1.0" encoding="utf-8"?>
<x:worksheet xmlns:x="http://schemas.openxmlformats.org/spreadsheetml/2006/main">
  <x:sheetPr>
    <x:tabColor rgb="FF223D60"/>
  </x:sheetPr>
  <x:sheetViews>
    <x:sheetView showGridLines="0" workbookViewId="0" tabSelected="0">
      <x:pane xSplit="1" ySplit="6" topLeftCell="B7" activePane="bottomRight" state="frozen"/>
    </x:sheetView>
  </x:sheetViews>
  <x:sheetFormatPr defaultRowHeight="15"/>
  <x:cols>
    <x:col min="1" max="1" width="43" hidden="0" customWidth="1"/>
    <x:col min="2" max="2" width="25" hidden="0" customWidth="1"/>
    <x:col min="3" max="3" width="38" hidden="0" customWidth="1"/>
    <x:col min="4" max="4" width="38" hidden="0" customWidth="1"/>
    <x:col min="5" max="5" width="38" hidden="0" customWidth="1"/>
    <x:col min="6" max="6" width="70" hidden="0" customWidth="1"/>
    <x:col min="7" max="7" width="52" hidden="0" customWidth="1"/>
    <x:col min="8" max="8" width="18" hidden="0" customWidth="1"/>
    <x:col min="9" max="9" width="38" hidden="0" customWidth="1"/>
    <x:col min="10" max="10" width="67" hidden="0" customWidth="1"/>
    <x:col min="11" max="11" width="36" hidden="0" customWidth="1"/>
    <x:col min="12" max="12" width="35" hidden="0" customWidth="1"/>
  </x:cols>
  <x:sheetData>
    <x:row r="1">
      <x:c r="A1" s="73"/>
      <x:c r="B1" s="73"/>
      <x:c r="C1" s="73"/>
      <x:c r="D1" s="73"/>
      <x:c r="E1" s="73"/>
      <x:c r="F1" s="73"/>
      <x:c r="G1" s="73"/>
      <x:c r="H1" s="73"/>
      <x:c r="I1" s="73"/>
      <x:c r="J1" s="73"/>
      <x:c r="K1" s="73"/>
      <x:c r="L1" s="73"/>
    </x:row>
    <x:row r="2" ht="30" customHeight="1">
      <x:c r="A2" s="105" t="str">
        <x:v>EU legislation: privacy-enhancing technologies</x:v>
      </x:c>
      <x:c r="B2" s="100"/>
      <x:c r="C2" s="100"/>
      <x:c r="D2" s="100"/>
      <x:c r="E2" s="73"/>
      <x:c r="F2" s="73"/>
      <x:c r="G2" s="73"/>
      <x:c r="H2" s="73"/>
      <x:c r="I2" s="73"/>
      <x:c r="J2" s="73"/>
      <x:c r="K2" s="73"/>
      <x:c r="L2" s="73"/>
    </x:row>
    <x:row r="3" ht="24" customHeight="1">
      <x:c r="A3" s="102" t="inlineStr">
        <x:is>
          <x:t xml:space="preserve">58 entries • 3 specifically name PETs • Research cut-off: 19 September 2026 • Links checked: 24 September 2026</x:t>
        </x:is>
      </x:c>
      <x:c r="B3" s="100"/>
      <x:c r="C3" s="100"/>
      <x:c r="D3" s="100"/>
      <x:c r="E3" s="73"/>
      <x:c r="F3" s="73"/>
      <x:c r="G3" s="73"/>
      <x:c r="H3" s="73"/>
      <x:c r="I3" s="73"/>
      <x:c r="J3" s="73"/>
      <x:c r="K3" s="73"/>
      <x:c r="L3" s="73"/>
    </x:row>
    <x:row r="4" ht="32" customHeight="1">
      <x:c r="A4" s="108" t="str">
        <x:v>Yellow = “privacy-enhancing technologies” or “PET(s)” named in the cited text. Filter the PET mention column to find these entries.</x:v>
      </x:c>
      <x:c r="B4" s="109"/>
      <x:c r="C4" s="109"/>
      <x:c r="D4" s="109"/>
      <x:c r="E4" s="73"/>
      <x:c r="F4" s="73"/>
      <x:c r="G4" s="73"/>
      <x:c r="H4" s="73"/>
      <x:c r="I4" s="73"/>
      <x:c r="J4" s="73"/>
      <x:c r="K4" s="73"/>
      <x:c r="L4" s="73"/>
    </x:row>
    <x:row r="5">
      <x:c r="A5" s="77"/>
      <x:c r="B5" s="77"/>
      <x:c r="C5" s="77"/>
      <x:c r="D5" s="77"/>
      <x:c r="E5" s="77"/>
      <x:c r="F5" s="77"/>
      <x:c r="G5" s="77"/>
      <x:c r="H5" s="77"/>
      <x:c r="I5" s="77"/>
      <x:c r="J5" s="77"/>
      <x:c r="K5" s="77"/>
      <x:c r="L5" s="77"/>
    </x:row>
    <x:row r="6" ht="38" customHeight="1">
      <x:c r="A6" s="97" t="str">
        <x:v>Law / document</x:v>
      </x:c>
      <x:c r="B6" s="97" t="str">
        <x:v>PET mention</x:v>
      </x:c>
      <x:c r="C6" s="97" t="str">
        <x:v>Status</x:v>
      </x:c>
      <x:c r="D6" s="97" t="str">
        <x:v>Article / amendment</x:v>
      </x:c>
      <x:c r="E6" s="97" t="str">
        <x:v>Technology / technique</x:v>
      </x:c>
      <x:c r="F6" s="97" t="str">
        <x:v>What it says</x:v>
      </x:c>
      <x:c r="G6" s="97" t="str">
        <x:v>Legal effect</x:v>
      </x:c>
      <x:c r="H6" s="97" t="str">
        <x:v>Source date</x:v>
      </x:c>
      <x:c r="I6" s="97" t="str">
        <x:v>Official source</x:v>
      </x:c>
      <x:c r="J6" s="97" t="str">
        <x:v>Notes</x:v>
      </x:c>
      <x:c r="K6" s="97" t="str">
        <x:v>Supporting source</x:v>
      </x:c>
      <x:c r="L6" s="72"/>
    </x:row>
    <x:row r="7" ht="68" customHeight="1">
      <x:c r="A7" s="84" t="str">
        <x:v>GDPR — Regulation (EU) 2016/679</x:v>
      </x:c>
      <x:c r="B7" s="84" t="str">
        <x:v>Named technique</x:v>
      </x:c>
      <x:c r="C7" s="84" t="str">
        <x:v>Regulation
Adopted; applicable</x:v>
      </x:c>
      <x:c r="D7" s="84" t="str">
        <x:v>Article 4(5); recitals 26, 28–29</x:v>
      </x:c>
      <x:c r="E7" s="84" t="str">
        <x:v>Pseudonymisation; anonymisation</x:v>
      </x:c>
      <x:c r="F7" s="84" t="str">
        <x:v>Defines pseudonymisation; separates it from anonymisation and recognises risk reduction.</x:v>
      </x:c>
      <x:c r="G7" s="84" t="str">
        <x:v>Binding definition; interpretative recitals.</x:v>
      </x:c>
      <x:c r="H7" s="85" t="n">
        <x:v>42487.5</x:v>
      </x:c>
      <x:c r="I7" s="86" t="inlineStr">
        <x:is>
          <x:t xml:space="preserve">GDPR — Regulation (EU) 2016/679 — official EUR-Lex text</x:t>
        </x:is>
      </x:c>
      <x:c r="J7" s="84" t="str">
        <x:v>Full official provision read; reviewed 19 September 2026.</x:v>
      </x:c>
      <x:c r="K7" s="86" t="str"/>
      <x:c r="L7" s="72"/>
    </x:row>
    <x:row r="8" ht="68" customHeight="1">
      <x:c r="A8" s="84" t="str">
        <x:v>GDPR — Regulation (EU) 2016/679</x:v>
      </x:c>
      <x:c r="B8" s="84" t="str">
        <x:v>Named technique</x:v>
      </x:c>
      <x:c r="C8" s="84" t="str">
        <x:v>Regulation
Adopted; applicable</x:v>
      </x:c>
      <x:c r="D8" s="84" t="str">
        <x:v>Article 25(1)–(2); recital 78</x:v>
      </x:c>
      <x:c r="E8" s="84" t="str">
        <x:v>Pseudonymisation; data minimisation</x:v>
      </x:c>
      <x:c r="F8" s="84" t="str">
        <x:v>Names pseudonymisation within appropriate measures for data protection by design and default.</x:v>
      </x:c>
      <x:c r="G8" s="84" t="str">
        <x:v>Binding, context-dependent duty.</x:v>
      </x:c>
      <x:c r="H8" s="85" t="n">
        <x:v>42487.5</x:v>
      </x:c>
      <x:c r="I8" s="86" t="inlineStr">
        <x:is>
          <x:t xml:space="preserve">GDPR — Regulation (EU) 2016/679 — official EUR-Lex text</x:t>
        </x:is>
      </x:c>
      <x:c r="J8" s="84" t="str">
        <x:v>Full official provision read; reviewed 19 September 2026.</x:v>
      </x:c>
      <x:c r="K8" s="86" t="str"/>
      <x:c r="L8" s="72"/>
    </x:row>
    <x:row r="9" ht="68" customHeight="1">
      <x:c r="A9" s="84" t="str">
        <x:v>GDPR — Regulation (EU) 2016/679</x:v>
      </x:c>
      <x:c r="B9" s="84" t="str">
        <x:v>Named technique</x:v>
      </x:c>
      <x:c r="C9" s="84" t="str">
        <x:v>Regulation
Adopted; applicable</x:v>
      </x:c>
      <x:c r="D9" s="84" t="str">
        <x:v>Articles 32(1)(a), 34(3)(a); recital 83</x:v>
      </x:c>
      <x:c r="E9" s="84" t="str">
        <x:v>Encryption; pseudonymisation</x:v>
      </x:c>
      <x:c r="F9" s="84" t="str">
        <x:v>Names security measures; effective unintelligibility may remove the duty to notify affected people of a breach.</x:v>
      </x:c>
      <x:c r="G9" s="84" t="str">
        <x:v>Risk-based security obligation; conditional notification exception.</x:v>
      </x:c>
      <x:c r="H9" s="85" t="n">
        <x:v>42487.5</x:v>
      </x:c>
      <x:c r="I9" s="86" t="inlineStr">
        <x:is>
          <x:t xml:space="preserve">GDPR — Regulation (EU) 2016/679 — official EUR-Lex text</x:t>
        </x:is>
      </x:c>
      <x:c r="J9" s="84" t="str">
        <x:v>Full official provision read; reviewed 19 September 2026.</x:v>
      </x:c>
      <x:c r="K9" s="86" t="str"/>
      <x:c r="L9" s="72"/>
    </x:row>
    <x:row r="10" ht="68" customHeight="1">
      <x:c r="A10" s="84" t="str">
        <x:v>GDPR — Regulation (EU) 2016/679</x:v>
      </x:c>
      <x:c r="B10" s="84" t="str">
        <x:v>Named technique</x:v>
      </x:c>
      <x:c r="C10" s="84" t="str">
        <x:v>Regulation
Adopted; applicable</x:v>
      </x:c>
      <x:c r="D10" s="84" t="str">
        <x:v>Articles 6(4)(e), 89(1)</x:v>
      </x:c>
      <x:c r="E10" s="84" t="str">
        <x:v>Encryption; pseudonymisation; non-identifying processing</x:v>
      </x:c>
      <x:c r="F10" s="84" t="str">
        <x:v>Safeguards inform compatibility; research/statistics must use non-identifying processing where feasible.</x:v>
      </x:c>
      <x:c r="G10" s="84" t="str">
        <x:v>Binding assessment and safeguard rules.</x:v>
      </x:c>
      <x:c r="H10" s="85" t="n">
        <x:v>42487.5</x:v>
      </x:c>
      <x:c r="I10" s="86" t="inlineStr">
        <x:is>
          <x:t xml:space="preserve">GDPR — Regulation (EU) 2016/679 — official EUR-Lex text</x:t>
        </x:is>
      </x:c>
      <x:c r="J10" s="84" t="str">
        <x:v>Full official provision read; reviewed 19 September 2026.</x:v>
      </x:c>
      <x:c r="K10" s="86" t="str"/>
      <x:c r="L10" s="72"/>
    </x:row>
    <x:row r="11" ht="68" customHeight="1">
      <x:c r="A11" s="84" t="str">
        <x:v>EU institutions data protection — Regulation (EU) 2018/1725</x:v>
      </x:c>
      <x:c r="B11" s="84" t="str">
        <x:v>Named technique</x:v>
      </x:c>
      <x:c r="C11" s="84" t="str">
        <x:v>Regulation
Adopted; applicable</x:v>
      </x:c>
      <x:c r="D11" s="84" t="str">
        <x:v>Articles 3(6), 27(1), 33(1)(a); recital 17</x:v>
      </x:c>
      <x:c r="E11" s="84" t="str">
        <x:v>Pseudonymisation; encryption</x:v>
      </x:c>
      <x:c r="F11" s="84" t="str">
        <x:v>EU institutional processing mirrors GDPR definitions, design duties and risk-based security safeguards.</x:v>
      </x:c>
      <x:c r="G11" s="84" t="str">
        <x:v>Binding requirements on relevant institutional controllers/processors.</x:v>
      </x:c>
      <x:c r="H11" s="85" t="n">
        <x:v>43396.5</x:v>
      </x:c>
      <x:c r="I11" s="86" t="inlineStr">
        <x:is>
          <x:t xml:space="preserve">EU institutions data protection — Regulation (EU) 2018/1725 — official EUR-Lex text</x:t>
        </x:is>
      </x:c>
      <x:c r="J11" s="84" t="str">
        <x:v>Full official provision read; reviewed 19 September 2026.</x:v>
      </x:c>
      <x:c r="K11" s="86" t="inlineStr">
        <x:is>
          <x:t xml:space="preserve">Alternative official PDF</x:t>
        </x:is>
      </x:c>
      <x:c r="L11" s="72"/>
    </x:row>
    <x:row r="12" ht="68" customHeight="1">
      <x:c r="A12" s="84" t="str">
        <x:v>EU institutions data protection — Regulation (EU) 2018/1725</x:v>
      </x:c>
      <x:c r="B12" s="84" t="str">
        <x:v>Named technique</x:v>
      </x:c>
      <x:c r="C12" s="84" t="str">
        <x:v>Regulation
Adopted; applicable</x:v>
      </x:c>
      <x:c r="D12" s="84" t="str">
        <x:v>Articles 6(e), 13, 35(3)(a)</x:v>
      </x:c>
      <x:c r="E12" s="84" t="str">
        <x:v>Pseudonymisation; encryption; non-identifying processing</x:v>
      </x:c>
      <x:c r="F12" s="84" t="str">
        <x:v>Covers compatibility safeguards, research/statistics minimisation and encryption-based breach notification exception.</x:v>
      </x:c>
      <x:c r="G12" s="84" t="str">
        <x:v>Binding safeguards and conditional exception.</x:v>
      </x:c>
      <x:c r="H12" s="85" t="n">
        <x:v>43396.5</x:v>
      </x:c>
      <x:c r="I12" s="86" t="inlineStr">
        <x:is>
          <x:t xml:space="preserve">EU institutions data protection — Regulation (EU) 2018/1725 — official EUR-Lex text</x:t>
        </x:is>
      </x:c>
      <x:c r="J12" s="84" t="str">
        <x:v>Full official provision read; reviewed 19 September 2026.</x:v>
      </x:c>
      <x:c r="K12" s="86" t="inlineStr">
        <x:is>
          <x:t xml:space="preserve">Alternative official PDF</x:t>
        </x:is>
      </x:c>
      <x:c r="L12" s="72"/>
    </x:row>
    <x:row r="13" ht="68" customHeight="1">
      <x:c r="A13" s="84" t="str">
        <x:v>Law Enforcement Directive — Directive (EU) 2016/680</x:v>
      </x:c>
      <x:c r="B13" s="84" t="str">
        <x:v>Named technique</x:v>
      </x:c>
      <x:c r="C13" s="84" t="str">
        <x:v>Directive
Adopted; transposition deadline 6 May 2018 has passed</x:v>
      </x:c>
      <x:c r="D13" s="84" t="str">
        <x:v>Article 20(1)–(2); recital 53</x:v>
      </x:c>
      <x:c r="E13" s="84" t="str">
        <x:v>Pseudonymisation; data minimisation</x:v>
      </x:c>
      <x:c r="F13" s="84" t="str">
        <x:v>Requires national rules embedding appropriate measures, expressly including pseudonymisation, in processing design and defaults.</x:v>
      </x:c>
      <x:c r="G13" s="84" t="str">
        <x:v>Binding transposition obligation; national application.</x:v>
      </x:c>
      <x:c r="H13" s="85" t="n">
        <x:v>42487.5</x:v>
      </x:c>
      <x:c r="I13" s="86" t="inlineStr">
        <x:is>
          <x:t xml:space="preserve">Law Enforcement Directive — Directive (EU) 2016/680 — official EUR-Lex text</x:t>
        </x:is>
      </x:c>
      <x:c r="J13" s="84" t="str">
        <x:v>Directive text verified; not a 27-country transposition audit.</x:v>
      </x:c>
      <x:c r="K13" s="86" t="str"/>
      <x:c r="L13" s="72"/>
    </x:row>
    <x:row r="14" ht="68" customHeight="1">
      <x:c r="A14" s="84" t="str">
        <x:v>Data Governance Act — Regulation (EU) 2022/868</x:v>
      </x:c>
      <x:c r="B14" s="84" t="str">
        <x:v>Named technique</x:v>
      </x:c>
      <x:c r="C14" s="84" t="str">
        <x:v>Regulation
Adopted; applicable from 24 September 2023</x:v>
      </x:c>
      <x:c r="D14" s="84" t="str">
        <x:v>Recitals 7–9</x:v>
      </x:c>
      <x:c r="E14" s="84" t="str">
        <x:v>Differential privacy; synthetic data; anonymisation; generalisation; suppression; randomisation</x:v>
      </x:c>
      <x:c r="F14" s="84" t="str">
        <x:v>Promotes privacy-preserving analysis and public-sector support for sharing protected data.</x:v>
      </x:c>
      <x:c r="G14" s="84" t="str">
        <x:v>Interpretative recitals; no standalone technique mandate.</x:v>
      </x:c>
      <x:c r="H14" s="85" t="n">
        <x:v>44711.5</x:v>
      </x:c>
      <x:c r="I14" s="86" t="inlineStr">
        <x:is>
          <x:t xml:space="preserve">Data Governance Act — Regulation (EU) 2022/868 — official EUR-Lex text</x:t>
        </x:is>
      </x:c>
      <x:c r="J14" s="84" t="str">
        <x:v>Full official provision read; reviewed 19 September 2026.</x:v>
      </x:c>
      <x:c r="K14" s="86" t="inlineStr">
        <x:is>
          <x:t xml:space="preserve">Alternative official PDF</x:t>
        </x:is>
      </x:c>
      <x:c r="L14" s="72"/>
    </x:row>
    <x:row r="15" ht="68" customHeight="1">
      <x:c r="A15" s="84" t="str">
        <x:v>Data Governance Act — Regulation (EU) 2022/868</x:v>
      </x:c>
      <x:c r="B15" s="84" t="str">
        <x:v>Named technique</x:v>
      </x:c>
      <x:c r="C15" s="84" t="str">
        <x:v>Regulation
Adopted; applicable</x:v>
      </x:c>
      <x:c r="D15" s="84" t="str">
        <x:v>Articles 5(3)–(5), 6(5)(c)–(d)</x:v>
      </x:c>
      <x:c r="E15" s="84" t="str">
        <x:v>Anonymisation; aggregation; disclosure control; secure processing environments</x:v>
      </x:c>
      <x:c r="F15" s="84" t="str">
        <x:v>Allows protected-data reuse conditions and output controls; recognises preparation and secure-environment costs.</x:v>
      </x:c>
      <x:c r="G15" s="84" t="str">
        <x:v>Binding framework; safeguards selected case by case.</x:v>
      </x:c>
      <x:c r="H15" s="85" t="n">
        <x:v>44711.5</x:v>
      </x:c>
      <x:c r="I15" s="86" t="inlineStr">
        <x:is>
          <x:t xml:space="preserve">Data Governance Act — Regulation (EU) 2022/868 — official EUR-Lex text</x:t>
        </x:is>
      </x:c>
      <x:c r="J15" s="84" t="str">
        <x:v>Full official provision read; reviewed 19 September 2026.</x:v>
      </x:c>
      <x:c r="K15" s="86" t="inlineStr">
        <x:is>
          <x:t xml:space="preserve">Alternative official PDF</x:t>
        </x:is>
      </x:c>
      <x:c r="L15" s="72"/>
    </x:row>
    <x:row r="16" ht="68" customHeight="1">
      <x:c r="A16" s="84" t="str">
        <x:v>Data Governance Act — Regulation (EU) 2022/868</x:v>
      </x:c>
      <x:c r="B16" s="84" t="str">
        <x:v>Named technique</x:v>
      </x:c>
      <x:c r="C16" s="84" t="str">
        <x:v>Regulation
Adopted; applicable</x:v>
      </x:c>
      <x:c r="D16" s="84" t="str">
        <x:v>Article 7(4)(c)</x:v>
      </x:c>
      <x:c r="E16" s="84" t="str">
        <x:v>Pseudonymisation; anonymisation; generalisation; suppression; randomisation</x:v>
      </x:c>
      <x:c r="F16" s="84" t="str">
        <x:v>Competent bodies provide technical support for privacy-preserving preparation and processing.</x:v>
      </x:c>
      <x:c r="G16" s="84" t="str">
        <x:v>Binding institutional support function.</x:v>
      </x:c>
      <x:c r="H16" s="85" t="n">
        <x:v>44711.5</x:v>
      </x:c>
      <x:c r="I16" s="86" t="inlineStr">
        <x:is>
          <x:t xml:space="preserve">Data Governance Act — Regulation (EU) 2022/868 — official EUR-Lex text</x:t>
        </x:is>
      </x:c>
      <x:c r="J16" s="84" t="str">
        <x:v>Full official provision read; reviewed 19 September 2026.</x:v>
      </x:c>
      <x:c r="K16" s="86" t="inlineStr">
        <x:is>
          <x:t xml:space="preserve">Alternative official PDF</x:t>
        </x:is>
      </x:c>
      <x:c r="L16" s="72"/>
    </x:row>
    <x:row r="17" ht="68" customHeight="1">
      <x:c r="A17" s="84" t="str">
        <x:v>Data Governance Act — Regulation (EU) 2022/868</x:v>
      </x:c>
      <x:c r="B17" s="84" t="str">
        <x:v>Named technique</x:v>
      </x:c>
      <x:c r="C17" s="84" t="str">
        <x:v>Regulation
Adopted; applicable</x:v>
      </x:c>
      <x:c r="D17" s="84" t="str">
        <x:v>Article 12(e); recitals 32–33</x:v>
      </x:c>
      <x:c r="E17" s="84" t="str">
        <x:v>Anonymisation; pseudonymisation</x:v>
      </x:c>
      <x:c r="F17" s="84" t="str">
        <x:v>Permits intermediaries to offer these tools subject to holder/subject request or approval and purpose restrictions.</x:v>
      </x:c>
      <x:c r="G17" s="84" t="str">
        <x:v>Conditional permission.</x:v>
      </x:c>
      <x:c r="H17" s="85" t="n">
        <x:v>44711.5</x:v>
      </x:c>
      <x:c r="I17" s="86" t="inlineStr">
        <x:is>
          <x:t xml:space="preserve">Data Governance Act — Regulation (EU) 2022/868 — official EUR-Lex text</x:t>
        </x:is>
      </x:c>
      <x:c r="J17" s="84" t="str">
        <x:v>Full official provision read; reviewed 19 September 2026.</x:v>
      </x:c>
      <x:c r="K17" s="86" t="inlineStr">
        <x:is>
          <x:t xml:space="preserve">Alternative official PDF</x:t>
        </x:is>
      </x:c>
      <x:c r="L17" s="72"/>
    </x:row>
    <x:row r="18" ht="68" customHeight="1">
      <x:c r="A18" s="84" t="str">
        <x:v>Data Act — Regulation (EU) 2023/2854</x:v>
      </x:c>
      <x:c r="B18" s="84" t="str">
        <x:v>PETs named</x:v>
      </x:c>
      <x:c r="C18" s="84" t="str">
        <x:v>Regulation
Adopted; generally applicable from 12 September 2025</x:v>
      </x:c>
      <x:c r="D18" s="84" t="str">
        <x:v>Article 49(1)(a)</x:v>
      </x:c>
      <x:c r="E18" s="84" t="str">
        <x:v>Privacy-enhancing technologies, unspecified</x:v>
      </x:c>
      <x:c r="F18" s="84" t="str">
        <x:v>The 2028 evaluation must consider PET evolution in reviewing exceptional-need public-sector access to personal data.</x:v>
      </x:c>
      <x:c r="G18" s="84" t="str">
        <x:v>Binding review duty on Commission; no company adoption mandate.</x:v>
      </x:c>
      <x:c r="H18" s="85" t="n">
        <x:v>45273.5</x:v>
      </x:c>
      <x:c r="I18" s="86" t="inlineStr">
        <x:is>
          <x:t xml:space="preserve">Data Act — Regulation (EU) 2023/2854 — official EUR-Lex text</x:t>
        </x:is>
      </x:c>
      <x:c r="J18" s="84" t="str">
        <x:v>Source wording: “privacy-enhancing technologies” (Article 49(1)(a)). Full official provision read; reviewed 19 September 2026.</x:v>
      </x:c>
      <x:c r="K18" s="86" t="str"/>
      <x:c r="L18" s="72"/>
    </x:row>
    <x:row r="19" ht="68" customHeight="1">
      <x:c r="A19" s="84" t="str">
        <x:v>Data Act — Regulation (EU) 2023/2854</x:v>
      </x:c>
      <x:c r="B19" s="84" t="str">
        <x:v>Named technique</x:v>
      </x:c>
      <x:c r="C19" s="84" t="str">
        <x:v>Regulation
Adopted; applicable</x:v>
      </x:c>
      <x:c r="D19" s="84" t="str">
        <x:v>Articles 17(1)(g), 17(2)(e), 18(4); recital 72</x:v>
      </x:c>
      <x:c r="E19" s="84" t="str">
        <x:v>Anonymisation; pseudonymisation</x:v>
      </x:c>
      <x:c r="F19" s="84" t="str">
        <x:v>Public-access requests must address safeguards; holders anonymise, or pseudonymise when personal disclosure is necessary.</x:v>
      </x:c>
      <x:c r="G19" s="84" t="str">
        <x:v>Binding request and disclosure safeguards.</x:v>
      </x:c>
      <x:c r="H19" s="85" t="n">
        <x:v>45273.5</x:v>
      </x:c>
      <x:c r="I19" s="86" t="inlineStr">
        <x:is>
          <x:t xml:space="preserve">Data Act — Regulation (EU) 2023/2854 — official EUR-Lex text</x:t>
        </x:is>
      </x:c>
      <x:c r="J19" s="84" t="str">
        <x:v>Full official provision read; reviewed 19 September 2026.</x:v>
      </x:c>
      <x:c r="K19" s="86" t="str"/>
      <x:c r="L19" s="72"/>
    </x:row>
    <x:row r="20" ht="68" customHeight="1">
      <x:c r="A20" s="84" t="str">
        <x:v>Data Act — Regulation (EU) 2023/2854</x:v>
      </x:c>
      <x:c r="B20" s="84" t="str">
        <x:v>Named technique</x:v>
      </x:c>
      <x:c r="C20" s="84" t="str">
        <x:v>Regulation
Adopted; applicable</x:v>
      </x:c>
      <x:c r="D20" s="84" t="str">
        <x:v>Article 20(2); recital 7</x:v>
      </x:c>
      <x:c r="E20" s="84" t="str">
        <x:v>Anonymisation; pseudonymisation; aggregation</x:v>
      </x:c>
      <x:c r="F20" s="84" t="str">
        <x:v>Recognises qualifying preparation costs in compensation and anonymisation in private-sector data sharing.</x:v>
      </x:c>
      <x:c r="G20" s="84" t="str">
        <x:v>Binding compensation provision; interpretative recitals.</x:v>
      </x:c>
      <x:c r="H20" s="85" t="n">
        <x:v>45273.5</x:v>
      </x:c>
      <x:c r="I20" s="86" t="inlineStr">
        <x:is>
          <x:t xml:space="preserve">Data Act — Regulation (EU) 2023/2854 — official EUR-Lex text</x:t>
        </x:is>
      </x:c>
      <x:c r="J20" s="84" t="str">
        <x:v>Full official provision read; reviewed 19 September 2026.</x:v>
      </x:c>
      <x:c r="K20" s="86" t="str"/>
      <x:c r="L20" s="72"/>
    </x:row>
    <x:row r="21" ht="68" customHeight="1">
      <x:c r="A21" s="84" t="str">
        <x:v>AI Act — Regulation (EU) 2024/1689</x:v>
      </x:c>
      <x:c r="B21" s="84" t="str">
        <x:v>Named technique</x:v>
      </x:c>
      <x:c r="C21" s="84" t="str">
        <x:v>Regulation
Adopted; read with 2026 amendment</x:v>
      </x:c>
      <x:c r="D21" s="84" t="str">
        <x:v>Recitals 67–69</x:v>
      </x:c>
      <x:c r="E21" s="84" t="str">
        <x:v>Anonymisation; encryption; algorithms-to-data training</x:v>
      </x:c>
      <x:c r="F21" s="84" t="str">
        <x:v>Recognises privacy-preserving development and training without transmitting or copying raw data.</x:v>
      </x:c>
      <x:c r="G21" s="84" t="str">
        <x:v>Interpretative recital; no mandated federated-learning architecture.</x:v>
      </x:c>
      <x:c r="H21" s="85" t="n">
        <x:v>45456.5</x:v>
      </x:c>
      <x:c r="I21" s="86" t="inlineStr">
        <x:is>
          <x:t xml:space="preserve">AI Act — Regulation (EU) 2024/1689 — official EUR-Lex text</x:t>
        </x:is>
      </x:c>
      <x:c r="J21" s="84" t="str">
        <x:v>Recital 69 describes an approach compatible with federated learning but does not use that term.</x:v>
      </x:c>
      <x:c r="K21" s="86" t="inlineStr">
        <x:is>
          <x:t xml:space="preserve">Supporting official source</x:t>
        </x:is>
      </x:c>
      <x:c r="L21" s="72"/>
    </x:row>
    <x:row r="22" ht="68" customHeight="1">
      <x:c r="A22" s="84" t="str">
        <x:v>AI Act as amended by Digital Omnibus on AI — Regulation (EU) 2026/1744</x:v>
      </x:c>
      <x:c r="B22" s="84" t="str">
        <x:v>Named technique</x:v>
      </x:c>
      <x:c r="C22" s="84" t="str">
        <x:v>Amending Regulation
Adopted; in force from 27 July 2026</x:v>
      </x:c>
      <x:c r="D22" s="84" t="str">
        <x:v>Article 1(6): new AI Act Article 4a(1)(a)–(b), (2); recital 9</x:v>
      </x:c>
      <x:c r="E22" s="84" t="str">
        <x:v>Synthetic data; anonymisation; pseudonymisation</x:v>
      </x:c>
      <x:c r="F22" s="84" t="str">
        <x:v>Preserves alternative-data test and safeguards; extends conditioned bias-detection processing to other AI systems/models and deployers.</x:v>
      </x:c>
      <x:c r="G22" s="84" t="str">
        <x:v>Binding conditional permission, not blanket authority to process sensitive data.</x:v>
      </x:c>
      <x:c r="H22" s="85" t="n">
        <x:v>46211.5</x:v>
      </x:c>
      <x:c r="I22" s="86" t="inlineStr">
        <x:is>
          <x:t xml:space="preserve">AI Act as amended by Digital Omnibus on AI — Regulation (EU) 2026/1744 — official EUR-Lex text</x:t>
        </x:is>
      </x:c>
      <x:c r="J22" s="84" t="str">
        <x:v>Official OJ published 24 July 2026 and Article 4 entry rule verified; consolidated AI Act corroborates.</x:v>
      </x:c>
      <x:c r="K22" s="86" t="inlineStr">
        <x:is>
          <x:t xml:space="preserve">Supporting official source</x:t>
        </x:is>
      </x:c>
      <x:c r="L22" s="72"/>
    </x:row>
    <x:row r="23" ht="68" customHeight="1">
      <x:c r="A23" s="84" t="str">
        <x:v>AI Act — Regulation (EU) 2024/1689</x:v>
      </x:c>
      <x:c r="B23" s="84" t="str">
        <x:v>Named technique</x:v>
      </x:c>
      <x:c r="C23" s="84" t="str">
        <x:v>Regulation
Adopted; current sandbox provision</x:v>
      </x:c>
      <x:c r="D23" s="84" t="str">
        <x:v>Article 59(1)(b), (d), (g)</x:v>
      </x:c>
      <x:c r="E23" s="84" t="str">
        <x:v>Anonymised/synthetic data; isolated processing environment</x:v>
      </x:c>
      <x:c r="F23" s="84" t="str">
        <x:v>Public-interest sandbox reuse requires necessity beyond non-personal alternatives and protected processing.</x:v>
      </x:c>
      <x:c r="G23" s="84" t="str">
        <x:v>Binding conditions for this sandbox route.</x:v>
      </x:c>
      <x:c r="H23" s="85" t="n">
        <x:v>45456.5</x:v>
      </x:c>
      <x:c r="I23" s="86" t="inlineStr">
        <x:is>
          <x:t xml:space="preserve">AI Act — Regulation (EU) 2024/1689 — official EUR-Lex text</x:t>
        </x:is>
      </x:c>
      <x:c r="J23" s="84" t="str">
        <x:v>Current consolidated provision checked against original text.</x:v>
      </x:c>
      <x:c r="K23" s="86" t="inlineStr">
        <x:is>
          <x:t xml:space="preserve">Supporting official source</x:t>
        </x:is>
      </x:c>
      <x:c r="L23" s="72"/>
    </x:row>
    <x:row r="24" ht="68" customHeight="1">
      <x:c r="A24" s="84" t="str">
        <x:v>European Health Data Space — Regulation (EU) 2025/327</x:v>
      </x:c>
      <x:c r="B24" s="84" t="str">
        <x:v>Named technique</x:v>
      </x:c>
      <x:c r="C24" s="84" t="str">
        <x:v>Regulation
Adopted; secondary-use regime generally applies 26 March 2029</x:v>
      </x:c>
      <x:c r="D24" s="84" t="str">
        <x:v>Recitals 65, 72; Article 57(1)(b)</x:v>
      </x:c>
      <x:c r="E24" s="84" t="str">
        <x:v>Pseudonymisation; anonymisation; generalisation; suppression; randomisation</x:v>
      </x:c>
      <x:c r="F24" s="84" t="str">
        <x:v>Assigns dataset preparation and encourages tested privacy-preserving methods.</x:v>
      </x:c>
      <x:c r="G24" s="84" t="str">
        <x:v>Binding institutional task plus interpretative recitals.</x:v>
      </x:c>
      <x:c r="H24" s="85" t="n">
        <x:v>45699.5</x:v>
      </x:c>
      <x:c r="I24" s="86" t="inlineStr">
        <x:is>
          <x:t xml:space="preserve">European Health Data Space — Regulation (EU) 2025/327 — official EUR-Lex text</x:t>
        </x:is>
      </x:c>
      <x:c r="J24" s="84" t="str">
        <x:v>Full official provision read; reviewed 19 September 2026.</x:v>
      </x:c>
      <x:c r="K24" s="86" t="str"/>
      <x:c r="L24" s="72"/>
    </x:row>
    <x:row r="25" ht="68" customHeight="1">
      <x:c r="A25" s="84" t="str">
        <x:v>European Health Data Space — Regulation (EU) 2025/327</x:v>
      </x:c>
      <x:c r="B25" s="84" t="str">
        <x:v>Named technique</x:v>
      </x:c>
      <x:c r="C25" s="84" t="str">
        <x:v>Regulation
Adopted; relevant duties generally apply 26 March 2029</x:v>
      </x:c>
      <x:c r="D25" s="84" t="str">
        <x:v>Articles 66(2)–(3), 68(1)(c)</x:v>
      </x:c>
      <x:c r="E25" s="84" t="str">
        <x:v>Anonymisation; pseudonymisation; separated reidentification information</x:v>
      </x:c>
      <x:c r="F25" s="84" t="str">
        <x:v>Requires anonymous access where sufficient, otherwise justified pseudonymous access with separated reversal information.</x:v>
      </x:c>
      <x:c r="G25" s="84" t="str">
        <x:v>Binding access hierarchy.</x:v>
      </x:c>
      <x:c r="H25" s="85" t="n">
        <x:v>45699.5</x:v>
      </x:c>
      <x:c r="I25" s="86" t="inlineStr">
        <x:is>
          <x:t xml:space="preserve">European Health Data Space — Regulation (EU) 2025/327 — official EUR-Lex text</x:t>
        </x:is>
      </x:c>
      <x:c r="J25" s="84" t="str">
        <x:v>Full official provision read; reviewed 19 September 2026.</x:v>
      </x:c>
      <x:c r="K25" s="86" t="str"/>
      <x:c r="L25" s="72"/>
    </x:row>
    <x:row r="26" ht="68" customHeight="1">
      <x:c r="A26" s="84" t="str">
        <x:v>European Health Data Space — Regulation (EU) 2025/327</x:v>
      </x:c>
      <x:c r="B26" s="84" t="str">
        <x:v>Named technique</x:v>
      </x:c>
      <x:c r="C26" s="84" t="str">
        <x:v>Regulation
Adopted; relevant duties generally apply 26 March 2029</x:v>
      </x:c>
      <x:c r="D26" s="84" t="str">
        <x:v>Articles 61(3)–(4), 73(1)–(2)</x:v>
      </x:c>
      <x:c r="E26" s="84" t="str">
        <x:v>Secure processing environments; anonymous outputs</x:v>
      </x:c>
      <x:c r="F26" s="84" t="str">
        <x:v>Requires controlled environments, restricts downloads to non-personal data and prohibits reidentification.</x:v>
      </x:c>
      <x:c r="G26" s="84" t="str">
        <x:v>Binding access/output safeguards.</x:v>
      </x:c>
      <x:c r="H26" s="85" t="n">
        <x:v>45699.5</x:v>
      </x:c>
      <x:c r="I26" s="86" t="inlineStr">
        <x:is>
          <x:t xml:space="preserve">European Health Data Space — Regulation (EU) 2025/327 — official EUR-Lex text</x:t>
        </x:is>
      </x:c>
      <x:c r="J26" s="84" t="str">
        <x:v>Full official provision read; reviewed 19 September 2026.</x:v>
      </x:c>
      <x:c r="K26" s="86" t="str"/>
      <x:c r="L26" s="72"/>
    </x:row>
    <x:row r="27" ht="68" customHeight="1">
      <x:c r="A27" s="84" t="str">
        <x:v>European Health Data Space — Regulation (EU) 2025/327</x:v>
      </x:c>
      <x:c r="B27" s="84" t="str">
        <x:v>Named technique</x:v>
      </x:c>
      <x:c r="C27" s="84" t="str">
        <x:v>Regulation
Adopted; future application under Article 105</x:v>
      </x:c>
      <x:c r="D27" s="84" t="str">
        <x:v>Article 87(1)–(2)</x:v>
      </x:c>
      <x:c r="E27" s="84" t="str">
        <x:v>Pseudonymisation; anonymisation; secure processing environments</x:v>
      </x:c>
      <x:c r="F27" s="84" t="str">
        <x:v>Specified access bodies and processors must use Union storage/processing, with an exception for territories covered by an adequacy decision.</x:v>
      </x:c>
      <x:c r="G27" s="84" t="str">
        <x:v>Binding territorial safeguard.</x:v>
      </x:c>
      <x:c r="H27" s="85" t="n">
        <x:v>45699.5</x:v>
      </x:c>
      <x:c r="I27" s="86" t="inlineStr">
        <x:is>
          <x:t xml:space="preserve">European Health Data Space — Regulation (EU) 2025/327 — official EUR-Lex text</x:t>
        </x:is>
      </x:c>
      <x:c r="J27" s="84" t="str">
        <x:v>Article 87 provision and Article 105 application framework read; distinguish from general GDPR transfer rules.</x:v>
      </x:c>
      <x:c r="K27" s="86" t="str"/>
      <x:c r="L27" s="72"/>
    </x:row>
    <x:row r="28" ht="68" customHeight="1">
      <x:c r="A28" s="84" t="str">
        <x:v>European statistics amendment — Regulation (EU) 2024/3018</x:v>
      </x:c>
      <x:c r="B28" s="84" t="str">
        <x:v>PETs named</x:v>
      </x:c>
      <x:c r="C28" s="84" t="str">
        <x:v>Amending Regulation
Adopted; in force from 26 December 2024</x:v>
      </x:c>
      <x:c r="D28" s="84" t="str">
        <x:v>Recital 22; recital 21</x:v>
      </x:c>
      <x:c r="E28" s="84" t="str">
        <x:v>Privacy-enhancing technologies; pseudonymisation</x:v>
      </x:c>
      <x:c r="F28" s="84" t="str">
        <x:v>Expressly supports PETs implementing data-protection principles for statistical data sharing.</x:v>
      </x:c>
      <x:c r="G28" s="84" t="str">
        <x:v>Interpretative recital; not an independent technique mandate.</x:v>
      </x:c>
      <x:c r="H28" s="85" t="n">
        <x:v>45623.5</x:v>
      </x:c>
      <x:c r="I28" s="86" t="inlineStr">
        <x:is>
          <x:t xml:space="preserve">European statistics amendment — Regulation (EU) 2024/3018 — official EUR-Lex text</x:t>
        </x:is>
      </x:c>
      <x:c r="J28" s="84" t="str">
        <x:v>Source wording: “privacy-enhancing technologies” (Recital 22). Full official provision read; reviewed 19 September 2026.</x:v>
      </x:c>
      <x:c r="K28" s="86" t="inlineStr">
        <x:is>
          <x:t xml:space="preserve">Alternative official PDF</x:t>
        </x:is>
      </x:c>
      <x:c r="L28" s="72"/>
    </x:row>
    <x:row r="29" ht="70" customHeight="1">
      <x:c r="A29" s="84" t="str">
        <x:v>European statistics — Regulation (EC) No 223/2009 as amended by Regulation (EU) 2024/3018</x:v>
      </x:c>
      <x:c r="B29" s="84" t="str">
        <x:v>Named technique</x:v>
      </x:c>
      <x:c r="C29" s="84" t="str">
        <x:v>Regulation / amending Regulation
Adopted; applicable amendment</x:v>
      </x:c>
      <x:c r="D29" s="84" t="str">
        <x:v>Article 1(4): new Article 17e(2)–(3); recital 12</x:v>
      </x:c>
      <x:c r="E29" s="84" t="str">
        <x:v>Pseudonymisation; technical/organisational safeguards</x:v>
      </x:c>
      <x:c r="F29" s="84" t="str">
        <x:v>Requires statistical authorities to safeguard privately supplied personal data, particularly through pseudonymisation.</x:v>
      </x:c>
      <x:c r="G29" s="84" t="str">
        <x:v>Binding obligations on statistical authorities.</x:v>
      </x:c>
      <x:c r="H29" s="85" t="n">
        <x:v>45623.5</x:v>
      </x:c>
      <x:c r="I29" s="86" t="inlineStr">
        <x:is>
          <x:t xml:space="preserve">European statistics — Regulation (EC) No 223/2009 as amended by Regulation (EU) 2024/3018 — official EUR-Lex text</x:t>
        </x:is>
      </x:c>
      <x:c r="J29" s="84" t="str">
        <x:v>Full official provision read; reviewed 19 September 2026.</x:v>
      </x:c>
      <x:c r="K29" s="86" t="inlineStr">
        <x:is>
          <x:t xml:space="preserve">Alternative official PDF</x:t>
        </x:is>
      </x:c>
      <x:c r="L29" s="72"/>
    </x:row>
    <x:row r="30" ht="70" customHeight="1">
      <x:c r="A30" s="84" t="str">
        <x:v>European statistics — Regulation (EC) No 223/2009 as amended by Regulation (EU) 2024/3018</x:v>
      </x:c>
      <x:c r="B30" s="84" t="str">
        <x:v>Related safeguard</x:v>
      </x:c>
      <x:c r="C30" s="84" t="str">
        <x:v>Regulation / amending Regulation
Adopted; applicable amendment</x:v>
      </x:c>
      <x:c r="D30" s="84" t="str">
        <x:v>Article 1(4): new Article 17f(1)–(4)</x:v>
      </x:c>
      <x:c r="E30" s="84" t="str">
        <x:v>Aggregation; secure data-sharing infrastructure</x:v>
      </x:c>
      <x:c r="F30" s="84" t="str">
        <x:v>Provides for aggregate non-confidential data sharing and a secure Commission infrastructure.</x:v>
      </x:c>
      <x:c r="G30" s="84" t="str">
        <x:v>Binding framework; infrastructure use voluntary.</x:v>
      </x:c>
      <x:c r="H30" s="85" t="n">
        <x:v>45623.5</x:v>
      </x:c>
      <x:c r="I30" s="86" t="inlineStr">
        <x:is>
          <x:t xml:space="preserve">European statistics — Regulation (EC) No 223/2009 as amended by Regulation (EU) 2024/3018 — official EUR-Lex text</x:t>
        </x:is>
      </x:c>
      <x:c r="J30" s="84" t="str">
        <x:v>Full official provision read; reviewed 19 September 2026.</x:v>
      </x:c>
      <x:c r="K30" s="86" t="inlineStr">
        <x:is>
          <x:t xml:space="preserve">Alternative official PDF</x:t>
        </x:is>
      </x:c>
      <x:c r="L30" s="72"/>
    </x:row>
    <x:row r="31" ht="70" customHeight="1">
      <x:c r="A31" s="84" t="str">
        <x:v>NIS2 — Directive (EU) 2022/2555</x:v>
      </x:c>
      <x:c r="B31" s="84" t="str">
        <x:v>Named technique</x:v>
      </x:c>
      <x:c r="C31" s="84" t="str">
        <x:v>Directive
Adopted; transposition deadline 17 October 2024; implementation/enforcement through national law</x:v>
      </x:c>
      <x:c r="D31" s="84" t="str">
        <x:v>Article 21(2)(h); recital 98</x:v>
      </x:c>
      <x:c r="E31" s="84" t="str">
        <x:v>Cryptography; encryption; end-to-end encryption</x:v>
      </x:c>
      <x:c r="F31" s="84" t="str">
        <x:v>Risk-management measures must include policies/procedures for cryptography and, where appropriate, encryption. Recital 98 promotes end-to-end encryption and says reconciling it with public-security powers should not weaken it.</x:v>
      </x:c>
      <x:c r="G31" s="84" t="str">
        <x:v>Binding minimum risk-management requirement; recital explains policy, not a standalone encryption mandate.</x:v>
      </x:c>
      <x:c r="H31" s="85" t="n">
        <x:v>44909.5</x:v>
      </x:c>
      <x:c r="I31" s="86" t="inlineStr">
        <x:is>
          <x:t xml:space="preserve">NIS2 Directive — official text</x:t>
        </x:is>
      </x:c>
      <x:c r="J31" s="84" t="str">
        <x:v>Security-related named technology; does not designate every cryptographic control as a PET.</x:v>
      </x:c>
      <x:c r="K31" s="86" t="str"/>
      <x:c r="L31" s="72"/>
    </x:row>
    <x:row r="32" ht="68" customHeight="1">
      <x:c r="A32" s="84" t="str">
        <x:v>NIS2 technical measures — Implementing Regulation (EU) 2024/2690</x:v>
      </x:c>
      <x:c r="B32" s="84" t="str">
        <x:v>Named technique</x:v>
      </x:c>
      <x:c r="C32" s="84" t="str">
        <x:v>Implementing Regulation
Adopted; in force</x:v>
      </x:c>
      <x:c r="D32" s="84" t="str">
        <x:v>Article 2; Annex, points 9.1–9.3</x:v>
      </x:c>
      <x:c r="E32" s="84" t="str">
        <x:v>Encryption at rest/in transit; cryptographic key management</x:v>
      </x:c>
      <x:c r="F32" s="84" t="str">
        <x:v>Requires cryptography policies tied to asset classification and risk assessment, specifying cryptographic strength, protocols and key lifecycle management.</x:v>
      </x:c>
      <x:c r="G32" s="84" t="str">
        <x:v>Binding technical requirements for the listed digital, infrastructure and trust-service sectors.</x:v>
      </x:c>
      <x:c r="H32" s="85" t="n">
        <x:v>45582.5</x:v>
      </x:c>
      <x:c r="I32" s="86" t="inlineStr">
        <x:is>
          <x:t xml:space="preserve">Implementing Regulation 2024/2690 — Annex</x:t>
        </x:is>
      </x:c>
      <x:c r="J32" s="84" t="str">
        <x:v>Enables privacy protection; not an express obligation to use advanced PETs such as MPC or differential privacy.</x:v>
      </x:c>
      <x:c r="K32" s="86" t="inlineStr">
        <x:is>
          <x:t xml:space="preserve">Alternative official PDF</x:t>
        </x:is>
      </x:c>
      <x:c r="L32" s="72"/>
    </x:row>
    <x:row r="33" ht="70" customHeight="1">
      <x:c r="A33" s="84" t="str">
        <x:v>Cyber Resilience Act — Regulation (EU) 2024/2847</x:v>
      </x:c>
      <x:c r="B33" s="84" t="str">
        <x:v>Named technique</x:v>
      </x:c>
      <x:c r="C33" s="84" t="str">
        <x:v>Regulation
Adopted; main requirements apply 11 December 2027; Article 14 reporting applies 11 September 2026</x:v>
      </x:c>
      <x:c r="D33" s="84" t="str">
        <x:v>Annex I, Part I, point 2(e), (g), (m); Article 71</x:v>
      </x:c>
      <x:c r="E33" s="84" t="str">
        <x:v>Encryption; data minimisation; secure erasure</x:v>
      </x:c>
      <x:c r="F33" s="84" t="str">
        <x:v>Products must protect data confidentiality, for example through state-of-the-art encryption; process only necessary data; and enable permanent removal of data/settings.</x:v>
      </x:c>
      <x:c r="G33" s="84" t="str">
        <x:v>Binding product requirements subject to application dates and product scope.</x:v>
      </x:c>
      <x:c r="H33" s="85" t="n">
        <x:v>45588.5</x:v>
      </x:c>
      <x:c r="I33" s="86" t="inlineStr">
        <x:is>
          <x:t xml:space="preserve">Cyber Resilience Act — official text</x:t>
        </x:is>
      </x:c>
      <x:c r="J33" s="84" t="str">
        <x:v>Encryption is expressly named; minimisation/erasure are enabling design safeguards.</x:v>
      </x:c>
      <x:c r="K33" s="86" t="str"/>
      <x:c r="L33" s="72"/>
    </x:row>
    <x:row r="34" ht="70" customHeight="1">
      <x:c r="A34" s="84" t="str">
        <x:v>DORA — Regulation (EU) 2022/2554</x:v>
      </x:c>
      <x:c r="B34" s="84" t="str">
        <x:v>Named technique</x:v>
      </x:c>
      <x:c r="C34" s="84" t="str">
        <x:v>Regulation
Adopted; applies from 17 January 2025</x:v>
      </x:c>
      <x:c r="D34" s="84" t="str">
        <x:v>Article 9(2), 9(4)(d); Article 15(a)</x:v>
      </x:c>
      <x:c r="E34" s="84" t="str">
        <x:v>Encryption; protected cryptographic keys</x:v>
      </x:c>
      <x:c r="F34" s="84" t="str">
        <x:v>Protects confidentiality of data at rest, in use and in transit; requires cryptographic-key protection and risk-based encryption. Mandates further technical standards including cryptographic techniques.</x:v>
      </x:c>
      <x:c r="G34" s="84" t="str">
        <x:v>Binding for in-scope financial entities; supervisory/supply-chain implications for ICT service providers.</x:v>
      </x:c>
      <x:c r="H34" s="85" t="n">
        <x:v>44909.5</x:v>
      </x:c>
      <x:c r="I34" s="86" t="inlineStr">
        <x:is>
          <x:t xml:space="preserve">DORA — official text</x:t>
        </x:is>
      </x:c>
      <x:c r="J34" s="84" t="str">
        <x:v>Security framework; does not automatically require a specific advanced PET.</x:v>
      </x:c>
      <x:c r="K34" s="86" t="inlineStr">
        <x:is>
          <x:t xml:space="preserve">Alternative official PDF</x:t>
        </x:is>
      </x:c>
      <x:c r="L34" s="72"/>
    </x:row>
    <x:row r="35" ht="68" customHeight="1">
      <x:c r="A35" s="84" t="str">
        <x:v>DORA ICT risk-management RTS — Delegated Regulation (EU) 2024/1774</x:v>
      </x:c>
      <x:c r="B35" s="84" t="str">
        <x:v>Named technique</x:v>
      </x:c>
      <x:c r="C35" s="84" t="str">
        <x:v>Delegated Regulation
Adopted; in force under DORA framework</x:v>
      </x:c>
      <x:c r="D35" s="84" t="str">
        <x:v>Article 6(1)–(5); Article 7</x:v>
      </x:c>
      <x:c r="E35" s="84" t="str">
        <x:v>Encryption at rest/in transit; cryptographic key lifecycle</x:v>
      </x:c>
      <x:c r="F35" s="84" t="str">
        <x:v>Requires a documented encryption policy based on classification and ICT risk assessment, with selection/update criteria and key lifecycle controls.</x:v>
      </x:c>
      <x:c r="G35" s="84" t="str">
        <x:v>Binding technical standards for relevant financial entities.</x:v>
      </x:c>
      <x:c r="H35" s="85" t="n">
        <x:v>45364.5</x:v>
      </x:c>
      <x:c r="I35" s="86" t="inlineStr">
        <x:is>
          <x:t xml:space="preserve">DORA ICT risk-management RTS</x:t>
        </x:is>
      </x:c>
      <x:c r="J35" s="84" t="str">
        <x:v>Generic encryption becomes privacy-enhancing when used to protect personal-data confidentiality.</x:v>
      </x:c>
      <x:c r="K35" s="86" t="str"/>
      <x:c r="L35" s="72"/>
    </x:row>
    <x:row r="36" ht="68" customHeight="1">
      <x:c r="A36" s="84" t="str">
        <x:v>DORA ICT risk-management RTS — protection during processing</x:v>
      </x:c>
      <x:c r="B36" s="84" t="str">
        <x:v>Named technique</x:v>
      </x:c>
      <x:c r="C36" s="84" t="str">
        <x:v>Delegated Regulation
Adopted; in force</x:v>
      </x:c>
      <x:c r="D36" s="84" t="str">
        <x:v>Delegated Regulation (EU) 2024/1774, Article 6(2)(b), final subparagraph; recital 9</x:v>
      </x:c>
      <x:c r="E36" s="84" t="str">
        <x:v>Encryption of data in use; separated protected processing environment</x:v>
      </x:c>
      <x:c r="F36" s="84" t="str">
        <x:v>Requires rules for encryption in use where necessary. If unavailable, processing must occur in a separated protected environment or equivalent protection must be provided.</x:v>
      </x:c>
      <x:c r="G36" s="84" t="str">
        <x:v>Risk-based duty; no universal requirement for homomorphic encryption.</x:v>
      </x:c>
      <x:c r="H36" s="85" t="n">
        <x:v>45364.5</x:v>
      </x:c>
      <x:c r="I36" s="86" t="inlineStr">
        <x:is>
          <x:t xml:space="preserve">DORA RTS — encryption of data in use</x:t>
        </x:is>
      </x:c>
      <x:c r="J36" s="84" t="str">
        <x:v>Confidential computing is an implementation inference; the act does not name it.</x:v>
      </x:c>
      <x:c r="K36" s="86" t="str"/>
      <x:c r="L36" s="72"/>
    </x:row>
    <x:row r="37" ht="70" customHeight="1">
      <x:c r="A37" s="84" t="str">
        <x:v>European Digital Identity Framework — Regulation (EU) 2024/1183</x:v>
      </x:c>
      <x:c r="B37" s="84" t="str">
        <x:v>Related privacy wording</x:v>
      </x:c>
      <x:c r="C37" s="84" t="str">
        <x:v>Regulation
Adopted; in force; wallet rollout deadline linked to implementing acts</x:v>
      </x:c>
      <x:c r="D37" s="84" t="str">
        <x:v>Recital 14</x:v>
      </x:c>
      <x:c r="E37" s="84" t="str">
        <x:v>Zero-knowledge proofs</x:v>
      </x:c>
      <x:c r="F37" s="84" t="str">
        <x:v>Encourages Member States to integrate privacy-preserving technologies, expressly including zero-knowledge proofs, into wallets.</x:v>
      </x:c>
      <x:c r="G37" s="84" t="str">
        <x:v>Interpretive recital; not a standalone duty to use a specific proof system.</x:v>
      </x:c>
      <x:c r="H37" s="85" t="n">
        <x:v>45393.5</x:v>
      </x:c>
      <x:c r="I37" s="86" t="inlineStr">
        <x:is>
          <x:t xml:space="preserve">European Digital Identity Framework</x:t>
        </x:is>
      </x:c>
      <x:c r="J37" s="84" t="str">
        <x:v>Source wording: “privacy-preserving technologies” (Recital 14). Distinct from binding functional obligations in Article 5a.</x:v>
      </x:c>
      <x:c r="K37" s="86" t="inlineStr">
        <x:is>
          <x:t xml:space="preserve">Alternative official PDF</x:t>
        </x:is>
      </x:c>
      <x:c r="L37" s="72"/>
    </x:row>
    <x:row r="38" ht="68" customHeight="1">
      <x:c r="A38" s="84" t="str">
        <x:v>eIDAS as amended by Regulation (EU) 2024/1183 — selective disclosure</x:v>
      </x:c>
      <x:c r="B38" s="84" t="str">
        <x:v>Named technique</x:v>
      </x:c>
      <x:c r="C38" s="84" t="str">
        <x:v>Regulation
Adopted; in force</x:v>
      </x:c>
      <x:c r="D38" s="84" t="str">
        <x:v>Inserted Article 5a(4)(a)–(b); Article 5b(9); recital 59</x:v>
      </x:c>
      <x:c r="E38" s="84" t="str">
        <x:v>Selective disclosure; encrypted local pseudonyms</x:v>
      </x:c>
      <x:c r="F38" s="84" t="str">
        <x:v>Wallets must allow selective disclosure and locally stored encrypted pseudonyms. Relying parties may not refuse pseudonyms where identification is not legally required.</x:v>
      </x:c>
      <x:c r="G38" s="84" t="str">
        <x:v>Binding wallet/relying-party requirements.</x:v>
      </x:c>
      <x:c r="H38" s="85" t="n">
        <x:v>45393.5</x:v>
      </x:c>
      <x:c r="I38" s="86" t="inlineStr">
        <x:is>
          <x:t xml:space="preserve">eIDAS amendment — wallet functions</x:t>
        </x:is>
      </x:c>
      <x:c r="J38" s="84" t="str">
        <x:v>Pseudonyms do not automatically anonymise a user.</x:v>
      </x:c>
      <x:c r="K38" s="86" t="inlineStr">
        <x:is>
          <x:t xml:space="preserve">Alternative official PDF</x:t>
        </x:is>
      </x:c>
      <x:c r="L38" s="72"/>
    </x:row>
    <x:row r="39" ht="68" customHeight="1">
      <x:c r="A39" s="84" t="str">
        <x:v>eIDAS as amended by Regulation (EU) 2024/1183 — unlinkability</x:v>
      </x:c>
      <x:c r="B39" s="84" t="str">
        <x:v>Related privacy wording</x:v>
      </x:c>
      <x:c r="C39" s="84" t="str">
        <x:v>Regulation
Adopted; in force</x:v>
      </x:c>
      <x:c r="D39" s="84" t="str">
        <x:v>Inserted Article 5a(16)(a)–(b)</x:v>
      </x:c>
      <x:c r="E39" s="84" t="str">
        <x:v>Unlinkability; prevention of tracking/correlation</x:v>
      </x:c>
      <x:c r="F39" s="84" t="str">
        <x:v>Requires privacy-preserving techniques where attributes do not require identification; restricts post-issuance tracking or correlation absent explicit user authorisation.</x:v>
      </x:c>
      <x:c r="G39" s="84" t="str">
        <x:v>Binding functional privacy requirement.</x:v>
      </x:c>
      <x:c r="H39" s="85" t="n">
        <x:v>45393.5</x:v>
      </x:c>
      <x:c r="I39" s="86" t="inlineStr">
        <x:is>
          <x:t xml:space="preserve">eIDAS amendment — privacy-preserving techniques</x:t>
        </x:is>
      </x:c>
      <x:c r="J39" s="84" t="str">
        <x:v>Source wording: “privacy preserving techniques” (Inserted Article 5a(16)(b)). Original English text renders the word as 'unlikeability'.</x:v>
      </x:c>
      <x:c r="K39" s="86" t="inlineStr">
        <x:is>
          <x:t xml:space="preserve">Alternative official PDF</x:t>
        </x:is>
      </x:c>
      <x:c r="L39" s="72"/>
    </x:row>
    <x:row r="40" ht="70" customHeight="1">
      <x:c r="A40" s="84" t="str">
        <x:v>Wallet protocols/interfaces — Implementing Regulation (EU) 2024/2982</x:v>
      </x:c>
      <x:c r="B40" s="84" t="str">
        <x:v>Related privacy wording</x:v>
      </x:c>
      <x:c r="C40" s="84" t="str">
        <x:v>Implementing Regulation
Adopted; amended by Regulation 2026/1731; current consolidation 11 August 2026</x:v>
      </x:c>
      <x:c r="D40" s="84" t="str">
        <x:v>Article 3(10); Article 5(4); Annexes I–II</x:v>
      </x:c>
      <x:c r="E40" s="84" t="str">
        <x:v>Unlinkability; selective disclosure</x:v>
      </x:c>
      <x:c r="F40" s="84" t="str">
        <x:v>Requires privacy-preserving techniques preventing linking across relying parties where identification is unnecessary, and support for selective disclosure of identity data and attestations.</x:v>
      </x:c>
      <x:c r="G40" s="84" t="str">
        <x:v>Binding implementation requirements.</x:v>
      </x:c>
      <x:c r="H40" s="85" t="n">
        <x:v>46245.5</x:v>
      </x:c>
      <x:c r="I40" s="86" t="inlineStr">
        <x:is>
          <x:t xml:space="preserve">Wallet protocols/interfaces — current consolidated text</x:t>
        </x:is>
      </x:c>
      <x:c r="J40" s="84" t="str">
        <x:v>Source wording: “privacy preserving techniques” (Article 3(10)). 2026 amendment changes protocols/specifications; these two functional requirements remain.</x:v>
      </x:c>
      <x:c r="K40" s="86" t="inlineStr">
        <x:is>
          <x:t xml:space="preserve">Supporting official source</x:t>
        </x:is>
      </x:c>
      <x:c r="L40" s="72"/>
    </x:row>
    <x:row r="41" ht="70" customHeight="1">
      <x:c r="A41" s="84" t="str">
        <x:v>Wallet core functions — Implementing Regulation (EU) 2024/2979</x:v>
      </x:c>
      <x:c r="B41" s="84" t="str">
        <x:v>Named technique</x:v>
      </x:c>
      <x:c r="C41" s="84" t="str">
        <x:v>Implementing Regulation
Adopted; amended by Regulation 2026/1731; current consolidation 11 August 2026</x:v>
      </x:c>
      <x:c r="D41" s="84" t="str">
        <x:v>Article 14(2); Article 8 and Annex II</x:v>
      </x:c>
      <x:c r="E41" s="84" t="str">
        <x:v>Relying-party-specific pseudonyms; selectively disclosable credentials</x:v>
      </x:c>
      <x:c r="F41" s="84" t="str">
        <x:v>Wallets must support a pseudonym unique to each relying party; credential format requirements operationalise privacy-sensitive presentations.</x:v>
      </x:c>
      <x:c r="G41" s="84" t="str">
        <x:v>Binding wallet functionality and technical standards.</x:v>
      </x:c>
      <x:c r="H41" s="85" t="n">
        <x:v>46245.5</x:v>
      </x:c>
      <x:c r="I41" s="86" t="inlineStr">
        <x:is>
          <x:t xml:space="preserve">Wallet core functions — current consolidated text</x:t>
        </x:is>
      </x:c>
      <x:c r="J41" s="84" t="str">
        <x:v>Original Article 14(1) and Annex V were deleted in 2026; do not cite their WebAuthn rule as current.</x:v>
      </x:c>
      <x:c r="K41" s="86" t="inlineStr">
        <x:is>
          <x:t xml:space="preserve">Supporting official source</x:t>
        </x:is>
      </x:c>
      <x:c r="L41" s="72"/>
    </x:row>
    <x:row r="42" ht="70" customHeight="1">
      <x:c r="A42" s="84" t="str">
        <x:v>Wallet identity data — Implementing Regulation (EU) 2024/2977</x:v>
      </x:c>
      <x:c r="B42" s="84" t="str">
        <x:v>Related privacy wording</x:v>
      </x:c>
      <x:c r="C42" s="84" t="str">
        <x:v>Implementing Regulation
Adopted; amended by Regulation 2026/1731; current consolidation 11 August 2026</x:v>
      </x:c>
      <x:c r="D42" s="84" t="str">
        <x:v>Article 5(7)–(8); Annex, Sections 1 and 4</x:v>
      </x:c>
      <x:c r="E42" s="84" t="str">
        <x:v>Privacy-preserving revocation; unlinkability; selective disclosure; SD-JWT/ISO mdoc formats</x:v>
      </x:c>
      <x:c r="F42" s="84" t="str">
        <x:v>Requires privacy-preserving publication of validity status and unlinkability where identification is unnecessary. The updated Annex specifies identity-data fields for selective disclosure.</x:v>
      </x:c>
      <x:c r="G42" s="84" t="str">
        <x:v>Binding obligations for identity-data providers and wallet implementation.</x:v>
      </x:c>
      <x:c r="H42" s="85" t="n">
        <x:v>46245.5</x:v>
      </x:c>
      <x:c r="I42" s="86" t="inlineStr">
        <x:is>
          <x:t xml:space="preserve">Wallet identity data — current consolidated text</x:t>
        </x:is>
      </x:c>
      <x:c r="J42" s="84" t="str">
        <x:v>Source wording: “privacy preserving techniques” (Article 5(8); also privacy preserving manner in Article 5(7)). Updated Annex inspected; mandatory portrait field has a separate 11 August 2028 application date.</x:v>
      </x:c>
      <x:c r="K42" s="86" t="inlineStr">
        <x:is>
          <x:t xml:space="preserve">Supporting official source</x:t>
        </x:is>
      </x:c>
      <x:c r="L42" s="72"/>
    </x:row>
    <x:row r="43" ht="70" customHeight="1">
      <x:c r="A43" s="84" t="str">
        <x:v>Wallet certification — Implementing Regulation (EU) 2024/2981</x:v>
      </x:c>
      <x:c r="B43" s="84" t="str">
        <x:v>Related safeguard</x:v>
      </x:c>
      <x:c r="C43" s="84" t="str">
        <x:v>Implementing Regulation
Adopted; in force</x:v>
      </x:c>
      <x:c r="D43" s="84" t="str">
        <x:v>Annex III, threat scenarios TR29, TR36–TR39; Annex VIII, point 2(c)</x:v>
      </x:c>
      <x:c r="E43" s="84" t="str">
        <x:v>Anti-linkability and anti-tracking evaluation; logical separation</x:v>
      </x:c>
      <x:c r="F43" s="84" t="str">
        <x:v>Certification threat analysis addresses unintended transaction linking, user tracing, and disclosure of identity where not required. Assessment reports must cover relevant wallet functions and logical separation.</x:v>
      </x:c>
      <x:c r="G43" s="84" t="str">
        <x:v>Binding certification framework, not a general PET deployment obligation.</x:v>
      </x:c>
      <x:c r="H43" s="85" t="n">
        <x:v>45624.5</x:v>
      </x:c>
      <x:c r="I43" s="86" t="inlineStr">
        <x:is>
          <x:t xml:space="preserve">Wallet certification implementing regulation</x:t>
        </x:is>
      </x:c>
      <x:c r="J43" s="84" t="str">
        <x:v>Mapped to explicit threat scenarios rather than treating all cybersecurity certification as PET certification.</x:v>
      </x:c>
      <x:c r="K43" s="86" t="str"/>
      <x:c r="L43" s="72"/>
    </x:row>
    <x:row r="44" ht="70" customHeight="1">
      <x:c r="A44" s="84" t="str">
        <x:v>Wallet standards update — Implementing Regulation (EU) 2026/1731</x:v>
      </x:c>
      <x:c r="B44" s="84" t="str">
        <x:v>Named technique</x:v>
      </x:c>
      <x:c r="C44" s="84" t="str">
        <x:v>Implementing Regulation (amending)
Adopted; entered into force 11 August 2026</x:v>
      </x:c>
      <x:c r="D44" s="84" t="str">
        <x:v>Article 1(1), inserting Article 3a into 2024/2977; recital 2</x:v>
      </x:c>
      <x:c r="E44" s="84" t="str">
        <x:v>Selective disclosure of portrait/biometric data</x:v>
      </x:c>
      <x:c r="F44" s="84" t="str">
        <x:v>Adds explicit warning and specific user-confirmation safeguards before selective disclosure of a portrait, plus retention and transfer restrictions.</x:v>
      </x:c>
      <x:c r="G44" s="84" t="str">
        <x:v>Binding amendment; user confirmation is a technical safeguard and does not itself create a GDPR legal basis.</x:v>
      </x:c>
      <x:c r="H44" s="85" t="n">
        <x:v>46218.5</x:v>
      </x:c>
      <x:c r="I44" s="86" t="inlineStr">
        <x:is>
          <x:t xml:space="preserve">2026 wallet standards and specifications amendment</x:t>
        </x:is>
      </x:c>
      <x:c r="J44" s="84" t="str">
        <x:v>Also deletes old Article 14(1)/Annex V of 2024/2979; does not remove parent eIDAS pseudonym requirements.</x:v>
      </x:c>
      <x:c r="K44" s="86" t="inlineStr">
        <x:is>
          <x:t xml:space="preserve">Supporting official source</x:t>
        </x:is>
      </x:c>
      <x:c r="L44" s="72"/>
    </x:row>
    <x:row r="45" ht="70" customHeight="1">
      <x:c r="A45" s="84" t="str">
        <x:v>International transfer SCCs — Implementing Decision (EU) 2021/914</x:v>
      </x:c>
      <x:c r="B45" s="84" t="str">
        <x:v>Named technique</x:v>
      </x:c>
      <x:c r="C45" s="84" t="str">
        <x:v>Implementing Decision
Adopted; in force</x:v>
      </x:c>
      <x:c r="D45" s="84" t="str">
        <x:v>Annex: Clause 8.5(a) Module 1; Clause 8.6(a) Modules 2–3; Clause 8.2(a) Module 4; Appendix Annex II</x:v>
      </x:c>
      <x:c r="E45" s="84" t="str">
        <x:v>Pseudonymisation; encryption; separation of identifying information</x:v>
      </x:c>
      <x:c r="F45" s="84" t="str">
        <x:v>SCC parties must consider encryption/pseudonymisation where compatible with processing. Modules 2–3 specify that additional identifying information should, where possible, remain exclusively with exporter/controller.</x:v>
      </x:c>
      <x:c r="G45" s="84" t="str">
        <x:v>Contractual obligations when these SCCs are used; no automatic finding of transfer compliance.</x:v>
      </x:c>
      <x:c r="H45" s="85" t="n">
        <x:v>44351.5</x:v>
      </x:c>
      <x:c r="I45" s="86" t="inlineStr">
        <x:is>
          <x:t xml:space="preserve">International transfer SCC Decision</x:t>
        </x:is>
      </x:c>
      <x:c r="J45" s="84" t="str">
        <x:v>Annex II demands concrete measures, not generic descriptions; transfer-risk analysis remains necessary.</x:v>
      </x:c>
      <x:c r="K45" s="86" t="inlineStr">
        <x:is>
          <x:t xml:space="preserve">Alternative official PDF</x:t>
        </x:is>
      </x:c>
      <x:c r="L45" s="72"/>
    </x:row>
    <x:row r="46" ht="68" customHeight="1">
      <x:c r="A46" s="84" t="str">
        <x:v>Controller–processor SCCs — Implementing Decision (EU) 2021/915</x:v>
      </x:c>
      <x:c r="B46" s="84" t="str">
        <x:v>Named technique</x:v>
      </x:c>
      <x:c r="C46" s="84" t="str">
        <x:v>Implementing Decision
Adopted; in force</x:v>
      </x:c>
      <x:c r="D46" s="84" t="str">
        <x:v>Annex, Clause 7.4; Annex III</x:v>
      </x:c>
      <x:c r="E46" s="84" t="str">
        <x:v>Pseudonymisation; encryption</x:v>
      </x:c>
      <x:c r="F46" s="84" t="str">
        <x:v>Annex III expressly lists pseudonymisation and encryption among possible safeguards and requires concrete description of implemented measures.</x:v>
      </x:c>
      <x:c r="G46" s="84" t="str">
        <x:v>Approved Article 28 contractual mechanism; commitments bind parties when adopted.</x:v>
      </x:c>
      <x:c r="H46" s="85" t="n">
        <x:v>44351.5</x:v>
      </x:c>
      <x:c r="I46" s="86" t="inlineStr">
        <x:is>
          <x:t xml:space="preserve">Controller–processor SCC Decision</x:t>
        </x:is>
      </x:c>
      <x:c r="J46" s="84" t="str">
        <x:v>Not an international-transfer SCC decision.</x:v>
      </x:c>
      <x:c r="K46" s="86" t="str"/>
      <x:c r="L46" s="72"/>
    </x:row>
    <x:row r="47" ht="70" customHeight="1">
      <x:c r="A47" s="84" t="str">
        <x:v>Digital Services Act — Regulation (EU) 2022/2065</x:v>
      </x:c>
      <x:c r="B47" s="84" t="str">
        <x:v>Related safeguard</x:v>
      </x:c>
      <x:c r="C47" s="84" t="str">
        <x:v>Regulation
Adopted; generally applicable from 17 February 2024</x:v>
      </x:c>
      <x:c r="D47" s="84" t="str">
        <x:v>Article 40(2), (5)–(6), (8)(d), (13)</x:v>
      </x:c>
      <x:c r="E47" s="84" t="str">
        <x:v>Protected researcher access; privacy/security safeguards</x:v>
      </x:c>
      <x:c r="F47" s="84" t="str">
        <x:v>Research access must account for personal-data protection and confidentiality; researchers must demonstrate safeguards. Providers can propose alternative access where security/confidentiality risks arise.</x:v>
      </x:c>
      <x:c r="G47" s="84" t="str">
        <x:v>Binding access/safeguard framework; technical details supplemented by delegated act.</x:v>
      </x:c>
      <x:c r="H47" s="85" t="n">
        <x:v>44853.5</x:v>
      </x:c>
      <x:c r="I47" s="86" t="inlineStr">
        <x:is>
          <x:t xml:space="preserve">DSA — data access and scrutiny</x:t>
        </x:is>
      </x:c>
      <x:c r="J47" s="84" t="str">
        <x:v>Article 40 does not itself name PETs; advanced-PET implementation is an inference.</x:v>
      </x:c>
      <x:c r="K47" s="86" t="inlineStr">
        <x:is>
          <x:t xml:space="preserve">Supporting official source</x:t>
        </x:is>
      </x:c>
      <x:c r="L47" s="72"/>
    </x:row>
    <x:row r="48" ht="70" customHeight="1">
      <x:c r="A48" s="84" t="str">
        <x:v>DSA researcher data access — Delegated Regulation (EU) 2025/2050</x:v>
      </x:c>
      <x:c r="B48" s="84" t="str">
        <x:v>Named technique</x:v>
      </x:c>
      <x:c r="C48" s="84" t="str">
        <x:v>Delegated Regulation
Adopted; in force</x:v>
      </x:c>
      <x:c r="D48" s="84" t="str">
        <x:v>Article 2(8); Article 9(4)(b), (g), 9(5); recitals 17–18</x:v>
      </x:c>
      <x:c r="E48" s="84" t="str">
        <x:v>Encryption; secure processing environments</x:v>
      </x:c>
      <x:c r="F48" s="84" t="str">
        <x:v>Coordinators must consider encryption and whether a secure processing environment is necessary. Where required, the environment must control access/copying, restrict researchers to authorised data and log access.</x:v>
      </x:c>
      <x:c r="G48" s="84" t="str">
        <x:v>Binding procedures and technical conditions for vetted-researcher access.</x:v>
      </x:c>
      <x:c r="H48" s="85" t="n">
        <x:v>45839.5</x:v>
      </x:c>
      <x:c r="I48" s="86" t="inlineStr">
        <x:is>
          <x:t xml:space="preserve">DSA delegated regulation on researcher access</x:t>
        </x:is>
      </x:c>
      <x:c r="J48" s="84" t="str">
        <x:v>Does not specifically mandate MPC, homomorphic encryption or differential privacy.</x:v>
      </x:c>
      <x:c r="K48" s="86" t="str"/>
      <x:c r="L48" s="72"/>
    </x:row>
    <x:row r="49" ht="70" customHeight="1">
      <x:c r="A49" s="84" t="str">
        <x:v>Radio equipment privacy requirements — Delegated Regulation (EU) 2022/30</x:v>
      </x:c>
      <x:c r="B49" s="84" t="str">
        <x:v>Related safeguard</x:v>
      </x:c>
      <x:c r="C49" s="84" t="str">
        <x:v>Delegated Regulation
Adopted; applies from 1 August 2025 following amendment by 2023/2444</x:v>
      </x:c>
      <x:c r="D49" s="84" t="str">
        <x:v>Article 1(2); recitals 10–12; Directive 2014/53/EU Article 3(3)(e)</x:v>
      </x:c>
      <x:c r="E49" s="84" t="str">
        <x:v>Privacy-by-design safeguards; encryption discussed in recital 10</x:v>
      </x:c>
      <x:c r="F49" s="84" t="str">
        <x:v>Activates personal-data/privacy essential requirements for relevant connected, wearable, toy and childcare radio equipment. Recital 10 identifies unencrypted connections/data as a risk.</x:v>
      </x:c>
      <x:c r="G49" s="84" t="str">
        <x:v>Binding essential-requirement scope; technology-neutral safeguards.</x:v>
      </x:c>
      <x:c r="H49" s="85" t="n">
        <x:v>44498.5</x:v>
      </x:c>
      <x:c r="I49" s="86" t="inlineStr">
        <x:is>
          <x:t xml:space="preserve">RED delegated privacy/cybersecurity requirements</x:t>
        </x:is>
      </x:c>
      <x:c r="J49" s="84" t="str">
        <x:v>Current consolidated application date checked; generic cybersecurity is not equated with PETs.</x:v>
      </x:c>
      <x:c r="K49" s="86" t="inlineStr">
        <x:is>
          <x:t xml:space="preserve">Supporting official source</x:t>
        </x:is>
      </x:c>
      <x:c r="L49" s="72"/>
    </x:row>
    <x:row r="50" ht="68" customHeight="1">
      <x:c r="A50" s="84" t="str">
        <x:v>eCall Regulation — Regulation (EU) 2015/758</x:v>
      </x:c>
      <x:c r="B50" s="84" t="str">
        <x:v>PETs named</x:v>
      </x:c>
      <x:c r="C50" s="84" t="str">
        <x:v>Regulation
Adopted; core requirements apply from 31 March 2018</x:v>
      </x:c>
      <x:c r="D50" s="84" t="str">
        <x:v>Article 6(4)–(8), especially Article 6(7)</x:v>
      </x:c>
      <x:c r="E50" s="84" t="str">
        <x:v>Embedded PETs; anti-tracking; local data minimisation/automatic erasure</x:v>
      </x:c>
      <x:c r="F50" s="84" t="str">
        <x:v>Expressly requires embedded privacy-enhancing technologies in 112 eCall systems. Related provisions prohibit constant tracking and restrict location retention/disclosure.</x:v>
      </x:c>
      <x:c r="G50" s="84" t="str">
        <x:v>Binding, express PET requirement for regulated eCall systems.</x:v>
      </x:c>
      <x:c r="H50" s="85" t="n">
        <x:v>42123.5</x:v>
      </x:c>
      <x:c r="I50" s="86" t="inlineStr">
        <x:is>
          <x:t xml:space="preserve">eCall Regulation — privacy and data protection</x:t>
        </x:is>
      </x:c>
      <x:c r="J50" s="84" t="str">
        <x:v>Source wording: “Privacy enhancing technologies” (Article 6(7)). One of the clearest operative EU-law references to PETs.</x:v>
      </x:c>
      <x:c r="K50" s="86" t="inlineStr">
        <x:is>
          <x:t xml:space="preserve">Alternative official PDF</x:t>
        </x:is>
      </x:c>
      <x:c r="L50" s="72"/>
    </x:row>
    <x:row r="51" ht="70" customHeight="1">
      <x:c r="A51" s="84" t="str">
        <x:v>eCall administrative requirements — Implementing Regulation (EU) 2017/78</x:v>
      </x:c>
      <x:c r="B51" s="84" t="str">
        <x:v>Named technique</x:v>
      </x:c>
      <x:c r="C51" s="84" t="str">
        <x:v>Implementing Regulation
Adopted; in force</x:v>
      </x:c>
      <x:c r="D51" s="84" t="str">
        <x:v>Article 5(1)–(3); Annex I, Part 3, points 2.4.1–2.4.3.2</x:v>
      </x:c>
      <x:c r="E51" s="84" t="str">
        <x:v>Encryption; non-traceability; local-only storage; rolling deletion</x:v>
      </x:c>
      <x:c r="F51" s="84" t="str">
        <x:v>Requires safeguards such as encryption to protect locally stored personal data against surveillance/misuse, plus non-traceability and automatic removal. The user-information template describes those controls.</x:v>
      </x:c>
      <x:c r="G51" s="84" t="str">
        <x:v>Binding implementation requirements and user-information duties supporting the parent eCall PET obligation.</x:v>
      </x:c>
      <x:c r="H51" s="85" t="n">
        <x:v>42566.5</x:v>
      </x:c>
      <x:c r="I51" s="86" t="inlineStr">
        <x:is>
          <x:t xml:space="preserve">eCall implementing regulation — user information</x:t>
        </x:is>
      </x:c>
      <x:c r="J51" s="84" t="str">
        <x:v>Article 5(3) expressly names encryption; no particular cryptosystem is mandated.</x:v>
      </x:c>
      <x:c r="K51" s="86" t="inlineStr">
        <x:is>
          <x:t xml:space="preserve">Supporting official source</x:t>
        </x:is>
      </x:c>
      <x:c r="L51" s="72"/>
    </x:row>
    <x:row r="52" ht="70" customHeight="1">
      <x:c r="A52" s="84" t="str">
        <x:v>eCall privacy testing — Delegated Regulation (EU) 2017/79</x:v>
      </x:c>
      <x:c r="B52" s="84" t="str">
        <x:v>Related safeguard</x:v>
      </x:c>
      <x:c r="C52" s="84" t="str">
        <x:v>Delegated Regulation
Adopted; in force; amended by Delegated Regulation 2025/1871; consolidation 17 November 2025</x:v>
      </x:c>
      <x:c r="D52" s="84" t="str">
        <x:v>Articles 5 and 7; Annex VIII, Parts I–IV</x:v>
      </x:c>
      <x:c r="E52" s="84" t="str">
        <x:v>Non-traceability; automatic deletion; limited local retention; system separation</x:v>
      </x:c>
      <x:c r="F52" s="84" t="str">
        <x:v>Prescribes tests of anti-tracking, deletion of eCall logs after 13 hours, retention of no more than three recent locations, and preventing personal-data exchange with third-party eCall systems.</x:v>
      </x:c>
      <x:c r="G52" s="84" t="str">
        <x:v>Binding type-approval tests operationalising the parent regulation’s privacy/PET obligations.</x:v>
      </x:c>
      <x:c r="H52" s="85" t="n">
        <x:v>45978.5</x:v>
      </x:c>
      <x:c r="I52" s="86" t="inlineStr">
        <x:is>
          <x:t xml:space="preserve">eCall technical requirements — current consolidated text</x:t>
        </x:is>
      </x:c>
      <x:c r="J52" s="84" t="str">
        <x:v>2025 update modifies test details; current Annex VIII inspected. Avoid using the superseded absolute no-connection test without the updated one-hour timer condition.</x:v>
      </x:c>
      <x:c r="K52" s="86" t="inlineStr">
        <x:is>
          <x:t xml:space="preserve">Supporting official source</x:t>
        </x:is>
      </x:c>
      <x:c r="L52" s="72"/>
    </x:row>
    <x:row r="53" ht="68" customHeight="1">
      <x:c r="A53" s="84" t="str">
        <x:v>Digital Markets Act — Regulation (EU) 2022/1925</x:v>
      </x:c>
      <x:c r="B53" s="84" t="str">
        <x:v>Named technique</x:v>
      </x:c>
      <x:c r="C53" s="84" t="str">
        <x:v>Regulation
Adopted; applicable (gatekeeper-specific deadlines)</x:v>
      </x:c>
      <x:c r="D53" s="84" t="str">
        <x:v>Article 6(11); recital 61</x:v>
      </x:c>
      <x:c r="E53" s="84" t="str">
        <x:v>Anonymisation; re-identification resistance</x:v>
      </x:c>
      <x:c r="F53" s="84" t="str">
        <x:v>Search gatekeepers must anonymise personal query, click and view data supplied to competing search engines. Recital 61 links protection to maintaining data usefulness.</x:v>
      </x:c>
      <x:c r="G53" s="84" t="str">
        <x:v>Binding sector-specific anonymisation requirement.</x:v>
      </x:c>
      <x:c r="H53" s="85" t="n">
        <x:v>44818.5</x:v>
      </x:c>
      <x:c r="I53" s="86" t="inlineStr">
        <x:is>
          <x:t xml:space="preserve">DMA official text</x:t>
        </x:is>
      </x:c>
      <x:c r="J53" s="84" t="str">
        <x:v>Does not impose this search duty on every social-network gatekeeper.</x:v>
      </x:c>
      <x:c r="K53" s="86" t="inlineStr">
        <x:is>
          <x:t xml:space="preserve">Alternative official PDF</x:t>
        </x:is>
      </x:c>
      <x:c r="L53" s="72"/>
    </x:row>
    <x:row r="54" ht="68" customHeight="1">
      <x:c r="A54" s="84" t="str">
        <x:v>Digital Markets Act — Regulation (EU) 2022/1925</x:v>
      </x:c>
      <x:c r="B54" s="84" t="str">
        <x:v>Named technique</x:v>
      </x:c>
      <x:c r="C54" s="84" t="str">
        <x:v>Regulation
Adopted; applicable (gatekeeper-specific deadlines)</x:v>
      </x:c>
      <x:c r="D54" s="84" t="str">
        <x:v>Article 7(3), (4), (6), (8)</x:v>
      </x:c>
      <x:c r="E54" s="84" t="str">
        <x:v>End-to-end encryption; minimisation</x:v>
      </x:c>
      <x:c r="F54" s="84" t="str">
        <x:v>Messaging interoperability must preserve existing security, including end-to-end encryption where applicable; exchanges are limited to strictly necessary personal data.</x:v>
      </x:c>
      <x:c r="G54" s="84" t="str">
        <x:v>Binding interoperability safeguards.</x:v>
      </x:c>
      <x:c r="H54" s="85" t="n">
        <x:v>44818.5</x:v>
      </x:c>
      <x:c r="I54" s="86" t="inlineStr">
        <x:is>
          <x:t xml:space="preserve">DMA official text</x:t>
        </x:is>
      </x:c>
      <x:c r="J54" s="84" t="str">
        <x:v>Applies to designated number-independent interpersonal communications services.</x:v>
      </x:c>
      <x:c r="K54" s="86" t="inlineStr">
        <x:is>
          <x:t xml:space="preserve">Alternative official PDF</x:t>
        </x:is>
      </x:c>
      <x:c r="L54" s="72"/>
    </x:row>
    <x:row r="55" ht="68" customHeight="1">
      <x:c r="A55" s="84" t="str">
        <x:v>Digital Markets Act — Regulation (EU) 2022/1925</x:v>
      </x:c>
      <x:c r="B55" s="84" t="str">
        <x:v>Named technique</x:v>
      </x:c>
      <x:c r="C55" s="84" t="str">
        <x:v>Regulation
Adopted; applicable</x:v>
      </x:c>
      <x:c r="D55" s="84" t="str">
        <x:v>Article 13(5)</x:v>
      </x:c>
      <x:c r="E55" s="84" t="str">
        <x:v>Anonymisation</x:v>
      </x:c>
      <x:c r="F55" s="84" t="str">
        <x:v>Identifies providing duly anonymised data to business users, where appropriate, as a way to comply with data-protection requirements.</x:v>
      </x:c>
      <x:c r="G55" s="84" t="str">
        <x:v>Binding anti-circumvention provision recognises an anonymised-data route.</x:v>
      </x:c>
      <x:c r="H55" s="85" t="n">
        <x:v>44818.5</x:v>
      </x:c>
      <x:c r="I55" s="86" t="inlineStr">
        <x:is>
          <x:t xml:space="preserve">DMA official text</x:t>
        </x:is>
      </x:c>
      <x:c r="J55" s="84" t="str">
        <x:v>Does not displace GDPR or other DMA obligations.</x:v>
      </x:c>
      <x:c r="K55" s="86" t="inlineStr">
        <x:is>
          <x:t xml:space="preserve">Alternative official PDF</x:t>
        </x:is>
      </x:c>
      <x:c r="L55" s="72"/>
    </x:row>
    <x:row r="56" ht="70" customHeight="1">
      <x:c r="A56" s="84" t="str">
        <x:v>ePrivacy Directive 2002/58/EC, as amended</x:v>
      </x:c>
      <x:c r="B56" s="84" t="str">
        <x:v>Named technique</x:v>
      </x:c>
      <x:c r="C56" s="84" t="str">
        <x:v>Directive
Adopted; implemented through national law</x:v>
      </x:c>
      <x:c r="D56" s="84" t="str">
        <x:v>Articles 6(1) and 9(1)</x:v>
      </x:c>
      <x:c r="E56" s="84" t="str">
        <x:v>Anonymisation</x:v>
      </x:c>
      <x:c r="F56" s="84" t="str">
        <x:v>Traffic data must be erased or anonymised when no longer needed for transmission, subject to specified exceptions. Other location data may be processed when anonymous or with consent under the specified conditions.</x:v>
      </x:c>
      <x:c r="G56" s="84" t="str">
        <x:v>Binding directive requirements through national implementing law.</x:v>
      </x:c>
      <x:c r="H56" s="85" t="n">
        <x:v>40166.5</x:v>
      </x:c>
      <x:c r="I56" s="86" t="inlineStr">
        <x:is>
          <x:t xml:space="preserve">Consolidated ePrivacy Directive</x:t>
        </x:is>
      </x:c>
      <x:c r="J56" s="84" t="str">
        <x:v>Do not equate anonymised outputs with permission for prior device access under Article 5(3).</x:v>
      </x:c>
      <x:c r="K56" s="86" t="str"/>
      <x:c r="L56" s="72"/>
    </x:row>
    <x:row r="57" ht="68" customHeight="1">
      <x:c r="A57" s="84" t="str">
        <x:v>ePrivacy Directive 2002/58/EC, as amended</x:v>
      </x:c>
      <x:c r="B57" s="84" t="str">
        <x:v>Related privacy wording</x:v>
      </x:c>
      <x:c r="C57" s="84" t="str">
        <x:v>Directive
Adopted; implemented through national law</x:v>
      </x:c>
      <x:c r="D57" s="84" t="str">
        <x:v>Article 7(2); Article 8</x:v>
      </x:c>
      <x:c r="E57" s="84" t="str">
        <x:v>Privacy-enhancing communication/payment methods; caller-ID suppression</x:v>
      </x:c>
      <x:c r="F57" s="84" t="str">
        <x:v>Itemised-billing protections reference alternative privacy-enhancing methods of communication or payment. Article 8 requires specified caller-identification suppression options.</x:v>
      </x:c>
      <x:c r="G57" s="84" t="str">
        <x:v>Binding national-law protections; broad privacy-enhancing wording.</x:v>
      </x:c>
      <x:c r="H57" s="85" t="n">
        <x:v>40166.5</x:v>
      </x:c>
      <x:c r="I57" s="86" t="inlineStr">
        <x:is>
          <x:t xml:space="preserve">Consolidated ePrivacy Directive</x:t>
        </x:is>
      </x:c>
      <x:c r="J57" s="84" t="str">
        <x:v>Source wording: “privacy enhancing methods of communications or payments” (Article 7(2)). The wording is privacy-enhancing methods, not an express modern PET taxonomy.</x:v>
      </x:c>
      <x:c r="K57" s="86" t="str"/>
      <x:c r="L57" s="72"/>
    </x:row>
    <x:row r="58" ht="68" customHeight="1">
      <x:c r="A58" s="84" t="str">
        <x:v>Intelligent Transport Systems — Directive (EU) 2023/2661 amending 2010/40/EU</x:v>
      </x:c>
      <x:c r="B58" s="84" t="str">
        <x:v>Named technique</x:v>
      </x:c>
      <x:c r="C58" s="84" t="str">
        <x:v>Directive
Adopted; transposition deadline 21 December 2025 has passed</x:v>
      </x:c>
      <x:c r="D58" s="84" t="str">
        <x:v>Article 1(11), replacing Article 10(3)–(4); recital 24</x:v>
      </x:c>
      <x:c r="E58" s="84" t="str">
        <x:v>Anonymisation; pseudonymisation</x:v>
      </x:c>
      <x:c r="F58" s="84" t="str">
        <x:v>Requires anonymous data where technically feasible and sufficient for the purpose; otherwise requires pseudonymised data where feasible and sufficient.</x:v>
      </x:c>
      <x:c r="G58" s="84" t="str">
        <x:v>Conditional mandatory hierarchy implemented through national law.</x:v>
      </x:c>
      <x:c r="H58" s="85" t="n">
        <x:v>45252.5</x:v>
      </x:c>
      <x:c r="I58" s="86" t="inlineStr">
        <x:is>
          <x:t xml:space="preserve">ITS amending Directive</x:t>
        </x:is>
      </x:c>
      <x:c r="J58" s="84" t="str">
        <x:v>EU deadline verified; compliance/transposition in each Member State not audited.</x:v>
      </x:c>
      <x:c r="K58" s="86" t="inlineStr">
        <x:is>
          <x:t xml:space="preserve">Alternative official PDF</x:t>
        </x:is>
      </x:c>
      <x:c r="L58" s="72"/>
    </x:row>
    <x:row r="59" ht="68" customHeight="1">
      <x:c r="A59" s="84" t="str">
        <x:v>Open Data Directive (EU) 2019/1024</x:v>
      </x:c>
      <x:c r="B59" s="84" t="str">
        <x:v>Named technique</x:v>
      </x:c>
      <x:c r="C59" s="84" t="str">
        <x:v>Directive
Adopted; transposition deadline 17 July 2021 has passed</x:v>
      </x:c>
      <x:c r="D59" s="84" t="str">
        <x:v>Article 2(7); Article 6(1), (4), (5); Article 1(4)</x:v>
      </x:c>
      <x:c r="E59" s="84" t="str">
        <x:v>Anonymisation</x:v>
      </x:c>
      <x:c r="F59" s="84" t="str">
        <x:v>Defines anonymisation and recognises its costs in permitted reuse charges. Reuse rules preserve personal-data protection law.</x:v>
      </x:c>
      <x:c r="G59" s="84" t="str">
        <x:v>Definition and charging rules; not a blanket mandate to release personal data.</x:v>
      </x:c>
      <x:c r="H59" s="85" t="n">
        <x:v>43636.5</x:v>
      </x:c>
      <x:c r="I59" s="86" t="inlineStr">
        <x:is>
          <x:t xml:space="preserve">Open Data Directive official text</x:t>
        </x:is>
      </x:c>
      <x:c r="J59" s="84" t="str">
        <x:v>National transposition completion not individually checked.</x:v>
      </x:c>
      <x:c r="K59" s="86" t="str"/>
      <x:c r="L59" s="72"/>
    </x:row>
    <x:row r="60" ht="70" customHeight="1">
      <x:c r="A60" s="84" t="str">
        <x:v>Anti-Money Laundering Regulation (EU) 2024/1624</x:v>
      </x:c>
      <x:c r="B60" s="84" t="str">
        <x:v>Named technique</x:v>
      </x:c>
      <x:c r="C60" s="84" t="str">
        <x:v>Regulation
Adopted; generally applies from 10 July 2027</x:v>
      </x:c>
      <x:c r="D60" s="84" t="str">
        <x:v>Article 75(4)(e), with 75(2) and 75(4)(h)</x:v>
      </x:c>
      <x:c r="E60" s="84" t="str">
        <x:v>Pseudonymisation; secure information sharing</x:v>
      </x:c>
      <x:c r="F60" s="84" t="str">
        <x:v>Participants in AML information-sharing partnerships must implement proportionate security/confidentiality measures, including measures enabling pseudonymisation. Supervisory verification and a DPIA frame the partnership.</x:v>
      </x:c>
      <x:c r="G60" s="84" t="str">
        <x:v>Binding conditions once applicable.</x:v>
      </x:c>
      <x:c r="H60" s="85" t="n">
        <x:v>45443.5</x:v>
      </x:c>
      <x:c r="I60" s="86" t="inlineStr">
        <x:is>
          <x:t xml:space="preserve">AMLR official text</x:t>
        </x:is>
      </x:c>
      <x:c r="J60" s="84" t="str">
        <x:v>Named pseudonymisation safeguard, not a general authorisation for all privacy-preserving financial analytics.</x:v>
      </x:c>
      <x:c r="K60" s="86" t="inlineStr">
        <x:is>
          <x:t xml:space="preserve">Alternative official PDF</x:t>
        </x:is>
      </x:c>
      <x:c r="L60" s="72"/>
    </x:row>
    <x:row r="61" ht="68" customHeight="1">
      <x:c r="A61" s="84" t="str">
        <x:v>Sixth AML Directive (EU) 2024/1640</x:v>
      </x:c>
      <x:c r="B61" s="84" t="str">
        <x:v>Related safeguard</x:v>
      </x:c>
      <x:c r="C61" s="84" t="str">
        <x:v>Directive
Adopted; main transposition deadline 10 July 2027</x:v>
      </x:c>
      <x:c r="D61" s="84" t="str">
        <x:v>Article 30(4); Article 78</x:v>
      </x:c>
      <x:c r="E61" s="84" t="str">
        <x:v>Hit/no-hit cross-matching</x:v>
      </x:c>
      <x:c r="F61" s="84" t="str">
        <x:v>Requires FIUs to be able to cross-match FIU.net data on a hit/no-hit basis with other FIUs and relevant EU bodies within their mandates.</x:v>
      </x:c>
      <x:c r="G61" s="84" t="str">
        <x:v>Binding directive capability requirement.</x:v>
      </x:c>
      <x:c r="H61" s="85" t="n">
        <x:v>45443.5</x:v>
      </x:c>
      <x:c r="I61" s="86" t="inlineStr">
        <x:is>
          <x:t xml:space="preserve">AMLD6 official text</x:t>
        </x:is>
      </x:c>
      <x:c r="J61" s="84" t="str">
        <x:v>The provision specifies hit/no-hit functionality; calling it a particular cryptographic PET would be an inference. Some transposition dates differ.</x:v>
      </x:c>
      <x:c r="K61" s="86" t="str"/>
      <x:c r="L61" s="72"/>
    </x:row>
    <x:row r="62" ht="70" customHeight="1">
      <x:c r="A62" s="84" t="str">
        <x:v>DORA ICT risk-management RTS — nonproduction/test data</x:v>
      </x:c>
      <x:c r="B62" s="84" t="str">
        <x:v>Named technique</x:v>
      </x:c>
      <x:c r="C62" s="84" t="str">
        <x:v>Delegated Regulation
Adopted; in force</x:v>
      </x:c>
      <x:c r="D62" s="84" t="str">
        <x:v>Delegated Regulation (EU) 2024/1774, Article 16(5)(a), with Article 16(6)</x:v>
      </x:c>
      <x:c r="E62" s="84" t="str">
        <x:v>Anonymisation; pseudonymisation; randomisation</x:v>
      </x:c>
      <x:c r="F62" s="84" t="str">
        <x:v>Nonproduction environments must use anonymised, pseudonymised or randomised production data. Original production data may exceptionally be used for specific tests for limited periods with required approval and risk-management reporting.</x:v>
      </x:c>
      <x:c r="G62" s="84" t="str">
        <x:v>Binding technical requirement with a defined testing exception.</x:v>
      </x:c>
      <x:c r="H62" s="85" t="n">
        <x:v>45364.5</x:v>
      </x:c>
      <x:c r="I62" s="86" t="inlineStr">
        <x:is>
          <x:t xml:space="preserve">DORA RTS — information-system development and testing</x:t>
        </x:is>
      </x:c>
      <x:c r="J62" s="84" t="str">
        <x:v>Article 16(6) exception must accompany the general rule.</x:v>
      </x:c>
      <x:c r="K62" s="86" t="str"/>
      <x:c r="L62" s="72"/>
    </x:row>
    <x:row r="63" ht="98" customHeight="1">
      <x:c r="A63" s="84" t="str">
        <x:v>Commission Implementing Regulation (EU) 2025/1569 — electronic attestations of attributes</x:v>
      </x:c>
      <x:c r="B63" s="84" t="str">
        <x:v>Related privacy wording</x:v>
      </x:c>
      <x:c r="C63" s="84" t="str">
        <x:v>Implementing Regulation
In force; current consolidation 11 August 2026</x:v>
      </x:c>
      <x:c r="D63" s="84" t="str">
        <x:v>Recital 5; Article 4(4); Article 3(1) and Annex II, as amended by 2026/1735 Article 1(2)(c), (5)</x:v>
      </x:c>
      <x:c r="E63" s="84" t="str">
        <x:v>Privacy-preserving revocation; resistance to linkability and traceability</x:v>
      </x:c>
      <x:c r="F63" s="84" t="str">
        <x:v>Attestation providers must use privacy-preserving revocation techniques and management methods that impede linking or tracing users. The 2026 amendment retains this obligation and adds Annex II compliance, incorporating the issuance standards and revocation techniques in Annex II to Regulation 2024/2979.</x:v>
      </x:c>
      <x:c r="G63" s="84" t="str">
        <x:v>Binding provider obligation; recital supplies rationale. Revised requirements apply from 11 August 2026.</x:v>
      </x:c>
      <x:c r="H63" s="85" t="str">
        <x:v>2025-07-29; amended 2026-07-15</x:v>
      </x:c>
      <x:c r="I63" s="86" t="inlineStr">
        <x:is>
          <x:t xml:space="preserve">Implementing Regulation 2025/1569, consolidated 11 August 2026</x:t>
        </x:is>
      </x:c>
      <x:c r="J63" s="84" t="str">
        <x:v>Source wording: “revocation techniques and management methods that are privacy preserving” (Article 4(4); recital 5). Original OJ recital 5 and Article 4(4), current consolidation and amending act checked. The original Annex II minimum-attributes clause was replaced in 2026; it is not represented as current wording.</x:v>
      </x:c>
      <x:c r="K63" s="86" t="inlineStr">
        <x:is>
          <x:t xml:space="preserve">Supporting official source</x:t>
        </x:is>
      </x:c>
      <x:c r="L63" s="72"/>
    </x:row>
    <x:row r="64" ht="84" customHeight="1">
      <x:c r="A64" s="84" t="str">
        <x:v>Commission Implementing Regulations (EU) 2025/1569 and (EU) 2026/1735 — attribute verification</x:v>
      </x:c>
      <x:c r="B64" s="84" t="str">
        <x:v>Related safeguard</x:v>
      </x:c>
      <x:c r="C64" s="84" t="str">
        <x:v>Implementing Regulation
Article 9 applicable since 19 August 2026; adopted Article 9 amendments apply 1 January 2027</x:v>
      </x:c>
      <x:c r="D64" s="84" t="str">
        <x:v>2025/1569 Article 9(4)–(5), Article 11; 2026/1735 Article 1(3), Article 2 and Annex III (new Annex IV)</x:v>
      </x:c>
      <x:c r="E64" s="84" t="str">
        <x:v>Limited verification outputs; access controls; confidentiality safeguards</x:v>
      </x:c>
      <x:c r="F64" s="84" t="str">
        <x:v>Current Article 9(4) limits results to verification status and source identification. From January 2027, the amendment removes the exclusivity wording, requires signed/sealed results and specified interfaces, whose adaptations allow attribute or fragment values in certain responses.</x:v>
      </x:c>
      <x:c r="G64" s="84" t="str">
        <x:v>Binding implementing rules with a future application date for the Article 9 amendments.</x:v>
      </x:c>
      <x:c r="H64" s="85" t="str">
        <x:v>2025-07-29; 2026-07-15</x:v>
      </x:c>
      <x:c r="I64" s="86" t="inlineStr">
        <x:is>
          <x:t xml:space="preserve">2025/1569 current Article 9 and 2026/1735 amendments</x:t>
        </x:is>
      </x:c>
      <x:c r="J64" s="84" t="str">
        <x:v>Distinguishes presently applicable text from adopted 2027 changes. Cryptographic signatures/seals provide integrity/authenticity; they are not labelled PETs themselves.</x:v>
      </x:c>
      <x:c r="K64" s="86" t="inlineStr">
        <x:is>
          <x:t xml:space="preserve">Supporting official source</x:t>
        </x:is>
      </x:c>
      <x:c r="L64" s="72"/>
    </x:row>
  </x:sheetData>
  <x:mergeCells>
    <x:mergeCell ref="A2:D2"/>
    <x:mergeCell ref="A3:D3"/>
    <x:mergeCell ref="A4:D4"/>
  </x:mergeCells>
  <x:conditionalFormatting sqref="E7:E64">
    <x:cfRule type="containsText" dxfId="0" priority="1" operator="containsText" text="Explicit PET"/>
  </x:conditionalFormatting>
  <x:conditionalFormatting sqref="A7:K64">
    <x:cfRule type="expression" dxfId="5" priority="2">
      <x:formula>LEFT($B7,10)="PETs named"</x:formula>
    </x:cfRule>
  </x:conditionalFormatting>
  <x:conditionalFormatting sqref="B7:B64">
    <x:cfRule type="expression" dxfId="6" priority="3">
      <x:formula>LEFT($B7,10)="PETs named"</x:formula>
    </x:cfRule>
  </x:conditionalFormatting>
  <x:hyperlinks>
    <x:hyperlink xmlns:ns1="http://schemas.openxmlformats.org/officeDocument/2006/relationships" ref="I7" display="GDPR — Regulation (EU) 2016/679 — official EUR-Lex text" ns1:id="rIdVerifiedPET1"/>
    <x:hyperlink xmlns:ns2="http://schemas.openxmlformats.org/officeDocument/2006/relationships" ref="I8" display="GDPR — Regulation (EU) 2016/679 — official EUR-Lex text" ns2:id="rIdVerifiedPET2"/>
    <x:hyperlink xmlns:ns3="http://schemas.openxmlformats.org/officeDocument/2006/relationships" ref="I9" display="GDPR — Regulation (EU) 2016/679 — official EUR-Lex text" ns3:id="rIdVerifiedPET3"/>
    <x:hyperlink xmlns:ns4="http://schemas.openxmlformats.org/officeDocument/2006/relationships" ref="I10" display="GDPR — Regulation (EU) 2016/679 — official EUR-Lex text" ns4:id="rIdVerifiedPET4"/>
    <x:hyperlink xmlns:ns5="http://schemas.openxmlformats.org/officeDocument/2006/relationships" ref="I11" display="EU institutions data protection — Regulation (EU) 2018/1725 — official EUR-Lex text" ns5:id="rIdVerifiedPET5"/>
    <x:hyperlink xmlns:ns6="http://schemas.openxmlformats.org/officeDocument/2006/relationships" ref="I12" display="EU institutions data protection — Regulation (EU) 2018/1725 — official EUR-Lex text" ns6:id="rIdVerifiedPET6"/>
    <x:hyperlink xmlns:ns7="http://schemas.openxmlformats.org/officeDocument/2006/relationships" ref="I13" display="Law Enforcement Directive — Directive (EU) 2016/680 — official EUR-Lex text" ns7:id="rIdVerifiedPET7"/>
    <x:hyperlink xmlns:ns8="http://schemas.openxmlformats.org/officeDocument/2006/relationships" ref="I14" display="Data Governance Act — Regulation (EU) 2022/868 — official EUR-Lex text" ns8:id="rIdVerifiedPET8"/>
    <x:hyperlink xmlns:ns9="http://schemas.openxmlformats.org/officeDocument/2006/relationships" ref="I15" display="Data Governance Act — Regulation (EU) 2022/868 — official EUR-Lex text" ns9:id="rIdVerifiedPET9"/>
    <x:hyperlink xmlns:ns10="http://schemas.openxmlformats.org/officeDocument/2006/relationships" ref="I16" display="Data Governance Act — Regulation (EU) 2022/868 — official EUR-Lex text" ns10:id="rIdVerifiedPET10"/>
    <x:hyperlink xmlns:ns11="http://schemas.openxmlformats.org/officeDocument/2006/relationships" ref="I17" display="Data Governance Act — Regulation (EU) 2022/868 — official EUR-Lex text" ns11:id="rIdVerifiedPET11"/>
    <x:hyperlink xmlns:ns12="http://schemas.openxmlformats.org/officeDocument/2006/relationships" ref="I18" display="Data Act — Regulation (EU) 2023/2854 — official EUR-Lex text" ns12:id="rIdVerifiedPET12"/>
    <x:hyperlink xmlns:ns13="http://schemas.openxmlformats.org/officeDocument/2006/relationships" ref="I19" display="Data Act — Regulation (EU) 2023/2854 — official EUR-Lex text" ns13:id="rIdVerifiedPET13"/>
    <x:hyperlink xmlns:ns14="http://schemas.openxmlformats.org/officeDocument/2006/relationships" ref="I20" display="Data Act — Regulation (EU) 2023/2854 — official EUR-Lex text" ns14:id="rIdVerifiedPET14"/>
    <x:hyperlink xmlns:ns15="http://schemas.openxmlformats.org/officeDocument/2006/relationships" ref="I21" display="AI Act — Regulation (EU) 2024/1689 — official EUR-Lex text" ns15:id="rIdVerifiedPET15"/>
    <x:hyperlink xmlns:ns16="http://schemas.openxmlformats.org/officeDocument/2006/relationships" ref="K21" display="Supporting official source" ns16:id="rIdVerifiedPET16"/>
    <x:hyperlink xmlns:ns17="http://schemas.openxmlformats.org/officeDocument/2006/relationships" ref="I22" display="AI Act as amended by Digital Omnibus on AI — Regulation (EU) 2026/1744 — official EUR-Lex text" ns17:id="rIdVerifiedPET17"/>
    <x:hyperlink xmlns:ns18="http://schemas.openxmlformats.org/officeDocument/2006/relationships" ref="K22" display="Supporting official source" ns18:id="rIdVerifiedPET18"/>
    <x:hyperlink xmlns:ns19="http://schemas.openxmlformats.org/officeDocument/2006/relationships" ref="I23" display="AI Act — Regulation (EU) 2024/1689 — official EUR-Lex text" ns19:id="rIdVerifiedPET19"/>
    <x:hyperlink xmlns:ns20="http://schemas.openxmlformats.org/officeDocument/2006/relationships" ref="K23" display="Supporting official source" ns20:id="rIdVerifiedPET20"/>
    <x:hyperlink xmlns:ns21="http://schemas.openxmlformats.org/officeDocument/2006/relationships" ref="I24" display="European Health Data Space — Regulation (EU) 2025/327 — official EUR-Lex text" ns21:id="rIdVerifiedPET21"/>
    <x:hyperlink xmlns:ns22="http://schemas.openxmlformats.org/officeDocument/2006/relationships" ref="I25" display="European Health Data Space — Regulation (EU) 2025/327 — official EUR-Lex text" ns22:id="rIdVerifiedPET22"/>
    <x:hyperlink xmlns:ns23="http://schemas.openxmlformats.org/officeDocument/2006/relationships" ref="I26" display="European Health Data Space — Regulation (EU) 2025/327 — official EUR-Lex text" ns23:id="rIdVerifiedPET23"/>
    <x:hyperlink xmlns:ns24="http://schemas.openxmlformats.org/officeDocument/2006/relationships" ref="I27" display="European Health Data Space — Regulation (EU) 2025/327 — official EUR-Lex text" ns24:id="rIdVerifiedPET24"/>
    <x:hyperlink xmlns:ns25="http://schemas.openxmlformats.org/officeDocument/2006/relationships" ref="I28" display="European statistics amendment — Regulation (EU) 2024/3018 — official EUR-Lex text" ns25:id="rIdVerifiedPET25"/>
    <x:hyperlink xmlns:ns26="http://schemas.openxmlformats.org/officeDocument/2006/relationships" ref="I29" display="European statistics — Regulation (EC) No 223/2009 as amended by Regulation (EU) 2024/3018 — official EUR-Lex text" ns26:id="rIdVerifiedPET26"/>
    <x:hyperlink xmlns:ns27="http://schemas.openxmlformats.org/officeDocument/2006/relationships" ref="I30" display="European statistics — Regulation (EC) No 223/2009 as amended by Regulation (EU) 2024/3018 — official EUR-Lex text" ns27:id="rIdVerifiedPET27"/>
    <x:hyperlink xmlns:ns28="http://schemas.openxmlformats.org/officeDocument/2006/relationships" ref="I31" display="NIS2 Directive — official text" ns28:id="rIdVerifiedPET28"/>
    <x:hyperlink xmlns:ns29="http://schemas.openxmlformats.org/officeDocument/2006/relationships" ref="I32" display="Implementing Regulation 2024/2690 — Annex" ns29:id="rIdVerifiedPET29"/>
    <x:hyperlink xmlns:ns30="http://schemas.openxmlformats.org/officeDocument/2006/relationships" ref="I33" display="Cyber Resilience Act — official text" ns30:id="rIdVerifiedPET30"/>
    <x:hyperlink xmlns:ns31="http://schemas.openxmlformats.org/officeDocument/2006/relationships" ref="I34" display="DORA — official text" ns31:id="rIdVerifiedPET31"/>
    <x:hyperlink xmlns:ns32="http://schemas.openxmlformats.org/officeDocument/2006/relationships" ref="I35" display="DORA ICT risk-management RTS" ns32:id="rIdVerifiedPET32"/>
    <x:hyperlink xmlns:ns33="http://schemas.openxmlformats.org/officeDocument/2006/relationships" ref="I36" display="DORA RTS — encryption of data in use" ns33:id="rIdVerifiedPET33"/>
    <x:hyperlink xmlns:ns34="http://schemas.openxmlformats.org/officeDocument/2006/relationships" ref="I37" display="European Digital Identity Framework" ns34:id="rIdVerifiedPET34"/>
    <x:hyperlink xmlns:ns35="http://schemas.openxmlformats.org/officeDocument/2006/relationships" ref="I38" display="eIDAS amendment — wallet functions" ns35:id="rIdVerifiedPET35"/>
    <x:hyperlink xmlns:ns36="http://schemas.openxmlformats.org/officeDocument/2006/relationships" ref="I39" display="eIDAS amendment — privacy-preserving techniques" ns36:id="rIdVerifiedPET36"/>
    <x:hyperlink xmlns:ns37="http://schemas.openxmlformats.org/officeDocument/2006/relationships" ref="I40" display="Wallet protocols/interfaces — current consolidated text" ns37:id="rIdVerifiedPET37"/>
    <x:hyperlink xmlns:ns38="http://schemas.openxmlformats.org/officeDocument/2006/relationships" ref="K40" display="Supporting official source" ns38:id="rIdVerifiedPET38"/>
    <x:hyperlink xmlns:ns39="http://schemas.openxmlformats.org/officeDocument/2006/relationships" ref="I41" display="Wallet core functions — current consolidated text" ns39:id="rIdVerifiedPET39"/>
    <x:hyperlink xmlns:ns40="http://schemas.openxmlformats.org/officeDocument/2006/relationships" ref="K41" display="Supporting official source" ns40:id="rIdVerifiedPET40"/>
    <x:hyperlink xmlns:ns41="http://schemas.openxmlformats.org/officeDocument/2006/relationships" ref="I42" display="Wallet identity data — current consolidated text" ns41:id="rIdVerifiedPET41"/>
    <x:hyperlink xmlns:ns42="http://schemas.openxmlformats.org/officeDocument/2006/relationships" ref="K42" display="Supporting official source" ns42:id="rIdVerifiedPET42"/>
    <x:hyperlink xmlns:ns43="http://schemas.openxmlformats.org/officeDocument/2006/relationships" ref="I43" display="Wallet certification implementing regulation" ns43:id="rIdVerifiedPET43"/>
    <x:hyperlink xmlns:ns44="http://schemas.openxmlformats.org/officeDocument/2006/relationships" ref="I44" display="2026 wallet standards and specifications amendment" ns44:id="rIdVerifiedPET44"/>
    <x:hyperlink xmlns:ns45="http://schemas.openxmlformats.org/officeDocument/2006/relationships" ref="K44" display="Supporting official source" ns45:id="rIdVerifiedPET45"/>
    <x:hyperlink xmlns:ns46="http://schemas.openxmlformats.org/officeDocument/2006/relationships" ref="I45" display="International transfer SCC Decision" ns46:id="rIdVerifiedPET46"/>
    <x:hyperlink xmlns:ns47="http://schemas.openxmlformats.org/officeDocument/2006/relationships" ref="I46" display="Controller–processor SCC Decision" ns47:id="rIdVerifiedPET47"/>
    <x:hyperlink xmlns:ns48="http://schemas.openxmlformats.org/officeDocument/2006/relationships" ref="I47" display="DSA — data access and scrutiny" ns48:id="rIdVerifiedPET48"/>
    <x:hyperlink xmlns:ns49="http://schemas.openxmlformats.org/officeDocument/2006/relationships" ref="K47" display="Supporting official source" ns49:id="rIdVerifiedPET49"/>
    <x:hyperlink xmlns:ns50="http://schemas.openxmlformats.org/officeDocument/2006/relationships" ref="I48" display="DSA delegated regulation on researcher access" ns50:id="rIdVerifiedPET50"/>
    <x:hyperlink xmlns:ns51="http://schemas.openxmlformats.org/officeDocument/2006/relationships" ref="I49" display="RED delegated privacy/cybersecurity requirements" ns51:id="rIdVerifiedPET51"/>
    <x:hyperlink xmlns:ns52="http://schemas.openxmlformats.org/officeDocument/2006/relationships" ref="K49" display="Supporting official source" ns52:id="rIdVerifiedPET52"/>
    <x:hyperlink xmlns:ns53="http://schemas.openxmlformats.org/officeDocument/2006/relationships" ref="I50" display="eCall Regulation — privacy and data protection" ns53:id="rIdVerifiedPET53"/>
    <x:hyperlink xmlns:ns54="http://schemas.openxmlformats.org/officeDocument/2006/relationships" ref="I51" display="eCall implementing regulation — user information" ns54:id="rIdVerifiedPET54"/>
    <x:hyperlink xmlns:ns55="http://schemas.openxmlformats.org/officeDocument/2006/relationships" ref="K51" display="Supporting official source" ns55:id="rIdVerifiedPET55"/>
    <x:hyperlink xmlns:ns56="http://schemas.openxmlformats.org/officeDocument/2006/relationships" ref="I52" display="eCall technical requirements — current consolidated text" ns56:id="rIdVerifiedPET56"/>
    <x:hyperlink xmlns:ns57="http://schemas.openxmlformats.org/officeDocument/2006/relationships" ref="K52" display="Supporting official source" ns57:id="rIdVerifiedPET57"/>
    <x:hyperlink xmlns:ns58="http://schemas.openxmlformats.org/officeDocument/2006/relationships" ref="I53" display="DMA official text" ns58:id="rIdVerifiedPET58"/>
    <x:hyperlink xmlns:ns59="http://schemas.openxmlformats.org/officeDocument/2006/relationships" ref="I54" display="DMA official text" ns59:id="rIdVerifiedPET59"/>
    <x:hyperlink xmlns:ns60="http://schemas.openxmlformats.org/officeDocument/2006/relationships" ref="I55" display="DMA official text" ns60:id="rIdVerifiedPET60"/>
    <x:hyperlink xmlns:ns61="http://schemas.openxmlformats.org/officeDocument/2006/relationships" ref="I56" display="Consolidated ePrivacy Directive" ns61:id="rIdVerifiedPET61"/>
    <x:hyperlink xmlns:ns62="http://schemas.openxmlformats.org/officeDocument/2006/relationships" ref="I57" display="Consolidated ePrivacy Directive" ns62:id="rIdVerifiedPET62"/>
    <x:hyperlink xmlns:ns63="http://schemas.openxmlformats.org/officeDocument/2006/relationships" ref="I58" display="ITS amending Directive" ns63:id="rIdVerifiedPET63"/>
    <x:hyperlink xmlns:ns64="http://schemas.openxmlformats.org/officeDocument/2006/relationships" ref="I59" display="Open Data Directive official text" ns64:id="rIdVerifiedPET64"/>
    <x:hyperlink xmlns:ns65="http://schemas.openxmlformats.org/officeDocument/2006/relationships" ref="I60" display="AMLR official text" ns65:id="rIdVerifiedPET65"/>
    <x:hyperlink xmlns:ns66="http://schemas.openxmlformats.org/officeDocument/2006/relationships" ref="I61" display="AMLD6 official text" ns66:id="rIdVerifiedPET66"/>
    <x:hyperlink xmlns:ns67="http://schemas.openxmlformats.org/officeDocument/2006/relationships" ref="I62" display="DORA RTS — information-system development and testing" ns67:id="rIdVerifiedPET67"/>
    <x:hyperlink xmlns:ns68="http://schemas.openxmlformats.org/officeDocument/2006/relationships" ref="I63" display="Implementing Regulation 2025/1569, consolidated 11 August 2026" ns68:id="rIdVerifiedPET68"/>
    <x:hyperlink xmlns:ns69="http://schemas.openxmlformats.org/officeDocument/2006/relationships" ref="K63" display="Supporting official source" ns69:id="rIdVerifiedPET69"/>
    <x:hyperlink xmlns:ns70="http://schemas.openxmlformats.org/officeDocument/2006/relationships" ref="I64" display="2025/1569 current Article 9 and 2026/1735 amendments" ns70:id="rIdVerifiedPET70"/>
    <x:hyperlink xmlns:ns71="http://schemas.openxmlformats.org/officeDocument/2006/relationships" ref="K64" display="Supporting official source" ns71:id="rIdVerifiedPET71"/>
    <x:hyperlink xmlns:ns72="http://schemas.openxmlformats.org/officeDocument/2006/relationships" ref="K11" display="Alternative official PDF" ns72:id="rIdVerifiedPET72"/>
    <x:hyperlink xmlns:ns73="http://schemas.openxmlformats.org/officeDocument/2006/relationships" ref="K12" display="Alternative official PDF" ns73:id="rIdVerifiedPET73"/>
    <x:hyperlink xmlns:ns74="http://schemas.openxmlformats.org/officeDocument/2006/relationships" ref="K14" display="Alternative official PDF" ns74:id="rIdVerifiedPET74"/>
    <x:hyperlink xmlns:ns75="http://schemas.openxmlformats.org/officeDocument/2006/relationships" ref="K15" display="Alternative official PDF" ns75:id="rIdVerifiedPET75"/>
    <x:hyperlink xmlns:ns76="http://schemas.openxmlformats.org/officeDocument/2006/relationships" ref="K16" display="Alternative official PDF" ns76:id="rIdVerifiedPET76"/>
    <x:hyperlink xmlns:ns77="http://schemas.openxmlformats.org/officeDocument/2006/relationships" ref="K17" display="Alternative official PDF" ns77:id="rIdVerifiedPET77"/>
    <x:hyperlink xmlns:ns78="http://schemas.openxmlformats.org/officeDocument/2006/relationships" ref="K28" display="Alternative official PDF" ns78:id="rIdVerifiedPET78"/>
    <x:hyperlink xmlns:ns79="http://schemas.openxmlformats.org/officeDocument/2006/relationships" ref="K29" display="Alternative official PDF" ns79:id="rIdVerifiedPET79"/>
    <x:hyperlink xmlns:ns80="http://schemas.openxmlformats.org/officeDocument/2006/relationships" ref="K30" display="Alternative official PDF" ns80:id="rIdVerifiedPET80"/>
    <x:hyperlink xmlns:ns81="http://schemas.openxmlformats.org/officeDocument/2006/relationships" ref="K32" display="Alternative official PDF" ns81:id="rIdVerifiedPET81"/>
    <x:hyperlink xmlns:ns82="http://schemas.openxmlformats.org/officeDocument/2006/relationships" ref="K34" display="Alternative official PDF" ns82:id="rIdVerifiedPET82"/>
    <x:hyperlink xmlns:ns83="http://schemas.openxmlformats.org/officeDocument/2006/relationships" ref="K37" display="Alternative official PDF" ns83:id="rIdVerifiedPET83"/>
    <x:hyperlink xmlns:ns84="http://schemas.openxmlformats.org/officeDocument/2006/relationships" ref="K38" display="Alternative official PDF" ns84:id="rIdVerifiedPET84"/>
    <x:hyperlink xmlns:ns85="http://schemas.openxmlformats.org/officeDocument/2006/relationships" ref="K39" display="Alternative official PDF" ns85:id="rIdVerifiedPET85"/>
    <x:hyperlink xmlns:ns86="http://schemas.openxmlformats.org/officeDocument/2006/relationships" ref="K45" display="Alternative official PDF" ns86:id="rIdVerifiedPET86"/>
    <x:hyperlink xmlns:ns87="http://schemas.openxmlformats.org/officeDocument/2006/relationships" ref="K50" display="Alternative official PDF" ns87:id="rIdVerifiedPET87"/>
    <x:hyperlink xmlns:ns88="http://schemas.openxmlformats.org/officeDocument/2006/relationships" ref="K53" display="Alternative official PDF" ns88:id="rIdVerifiedPET88"/>
    <x:hyperlink xmlns:ns89="http://schemas.openxmlformats.org/officeDocument/2006/relationships" ref="K54" display="Alternative official PDF" ns89:id="rIdVerifiedPET89"/>
    <x:hyperlink xmlns:ns90="http://schemas.openxmlformats.org/officeDocument/2006/relationships" ref="K55" display="Alternative official PDF" ns90:id="rIdVerifiedPET90"/>
    <x:hyperlink xmlns:ns91="http://schemas.openxmlformats.org/officeDocument/2006/relationships" ref="K58" display="Alternative official PDF" ns91:id="rIdVerifiedPET91"/>
    <x:hyperlink xmlns:ns92="http://schemas.openxmlformats.org/officeDocument/2006/relationships" ref="K60" display="Alternative official PDF" ns92:id="rIdVerifiedPET92"/>
  </x:hyperlinks>
  <x:pageMargins left="0.7" right="0.7" top="0.75" bottom="0.75" header="0.3" footer="0.3"/>
  <x:tableParts count="1">
    <x:tablePart xmlns:r="http://schemas.openxmlformats.org/officeDocument/2006/relationships" r:id="R63ae5f6e0e3146e4"/>
  </x:tableParts>
</x:worksheet>
</file>

<file path=xl/worksheets/sheet2.xml><?xml version="1.0" encoding="utf-8"?>
<x:worksheet xmlns:x="http://schemas.openxmlformats.org/spreadsheetml/2006/main">
  <x:sheetPr>
    <x:tabColor rgb="FF223D60"/>
  </x:sheetPr>
  <x:sheetViews>
    <x:sheetView showGridLines="0" workbookViewId="0" tabSelected="0">
      <x:pane xSplit="1" ySplit="6" topLeftCell="B7" activePane="bottomRight" state="frozen"/>
    </x:sheetView>
  </x:sheetViews>
  <x:sheetFormatPr defaultRowHeight="15"/>
  <x:cols>
    <x:col min="1" max="1" width="43" hidden="0" customWidth="1"/>
    <x:col min="2" max="2" width="25" hidden="0" customWidth="1"/>
    <x:col min="3" max="3" width="38" hidden="0" customWidth="1"/>
    <x:col min="4" max="4" width="38" hidden="0" customWidth="1"/>
    <x:col min="5" max="5" width="38" hidden="0" customWidth="1"/>
    <x:col min="6" max="6" width="70" hidden="0" customWidth="1"/>
    <x:col min="7" max="7" width="52" hidden="0" customWidth="1"/>
    <x:col min="8" max="8" width="18" hidden="0" customWidth="1"/>
    <x:col min="9" max="9" width="38" hidden="0" customWidth="1"/>
    <x:col min="10" max="10" width="67" hidden="0" customWidth="1"/>
    <x:col min="11" max="11" width="36" hidden="0" customWidth="1"/>
    <x:col min="12" max="12" width="48" hidden="0" customWidth="1"/>
    <x:col min="13" max="13" width="63" hidden="0" customWidth="1"/>
  </x:cols>
  <x:sheetData>
    <x:row r="1">
      <x:c r="A1" s="73"/>
      <x:c r="B1" s="73"/>
      <x:c r="C1" s="73"/>
      <x:c r="D1" s="73"/>
      <x:c r="E1" s="73"/>
      <x:c r="F1" s="73"/>
      <x:c r="G1" s="73"/>
      <x:c r="H1" s="73"/>
      <x:c r="I1" s="73"/>
      <x:c r="J1" s="73"/>
      <x:c r="K1" s="73"/>
      <x:c r="L1" s="73"/>
      <x:c r="M1" s="73"/>
    </x:row>
    <x:row r="2" ht="30" customHeight="1">
      <x:c r="A2" s="105" t="str">
        <x:v>Proposals and history</x:v>
      </x:c>
      <x:c r="B2" s="100"/>
      <x:c r="C2" s="100"/>
      <x:c r="D2" s="100"/>
      <x:c r="E2" s="73"/>
      <x:c r="F2" s="73"/>
      <x:c r="G2" s="73"/>
      <x:c r="H2" s="73"/>
      <x:c r="I2" s="73"/>
      <x:c r="J2" s="73"/>
      <x:c r="K2" s="73"/>
      <x:c r="L2" s="73"/>
      <x:c r="M2" s="73"/>
    </x:row>
    <x:row r="3" ht="24" customHeight="1">
      <x:c r="A3" s="102" t="inlineStr">
        <x:is>
          <x:t xml:space="preserve">54 entries • 1 specifically name PETs • Research cut-off: 19 September 2026 • Links checked: 24 September 2026</x:t>
        </x:is>
      </x:c>
      <x:c r="B3" s="100"/>
      <x:c r="C3" s="100"/>
      <x:c r="D3" s="100"/>
      <x:c r="E3" s="73"/>
      <x:c r="F3" s="73"/>
      <x:c r="G3" s="73"/>
      <x:c r="H3" s="73"/>
      <x:c r="I3" s="73"/>
      <x:c r="J3" s="73"/>
      <x:c r="K3" s="73"/>
      <x:c r="L3" s="73"/>
      <x:c r="M3" s="73"/>
    </x:row>
    <x:row r="4" ht="32" customHeight="1">
      <x:c r="A4" s="108" t="str">
        <x:v>Yellow = “privacy-enhancing technologies” or “PET(s)” named in the cited text. Filter the PET mention column to find these entries.</x:v>
      </x:c>
      <x:c r="B4" s="109"/>
      <x:c r="C4" s="109"/>
      <x:c r="D4" s="109"/>
      <x:c r="E4" s="73"/>
      <x:c r="F4" s="73"/>
      <x:c r="G4" s="73"/>
      <x:c r="H4" s="73"/>
      <x:c r="I4" s="73"/>
      <x:c r="J4" s="73"/>
      <x:c r="K4" s="73"/>
      <x:c r="L4" s="73"/>
      <x:c r="M4" s="73"/>
    </x:row>
    <x:row r="5">
      <x:c r="A5" s="77"/>
      <x:c r="B5" s="77"/>
      <x:c r="C5" s="77"/>
      <x:c r="D5" s="77"/>
      <x:c r="E5" s="77"/>
      <x:c r="F5" s="77"/>
      <x:c r="G5" s="77"/>
      <x:c r="H5" s="77"/>
      <x:c r="I5" s="77"/>
      <x:c r="J5" s="77"/>
      <x:c r="K5" s="77"/>
      <x:c r="L5" s="77"/>
      <x:c r="M5" s="73"/>
    </x:row>
    <x:row r="6" ht="38" customHeight="1">
      <x:c r="A6" s="97" t="str">
        <x:v>Law / document</x:v>
      </x:c>
      <x:c r="B6" s="97" t="str">
        <x:v>PET mention</x:v>
      </x:c>
      <x:c r="C6" s="97" t="str">
        <x:v>Status</x:v>
      </x:c>
      <x:c r="D6" s="97" t="str">
        <x:v>Article / amendment</x:v>
      </x:c>
      <x:c r="E6" s="97" t="str">
        <x:v>Technology / technique</x:v>
      </x:c>
      <x:c r="F6" s="97" t="str">
        <x:v>What it says</x:v>
      </x:c>
      <x:c r="G6" s="97" t="str">
        <x:v>Legal effect</x:v>
      </x:c>
      <x:c r="H6" s="97" t="str">
        <x:v>Source date</x:v>
      </x:c>
      <x:c r="I6" s="97" t="str">
        <x:v>Official source</x:v>
      </x:c>
      <x:c r="J6" s="97" t="str">
        <x:v>Notes</x:v>
      </x:c>
      <x:c r="K6" s="97" t="str">
        <x:v>Supporting source</x:v>
      </x:c>
      <x:c r="L6" s="97" t="str">
        <x:v>MEPs / institutional author</x:v>
      </x:c>
      <x:c r="M6" s="72"/>
    </x:row>
    <x:row r="7" ht="112" customHeight="1">
      <x:c r="A7" s="84" t="str">
        <x:v>AI Act — Regulation (EU) 2024/1689, original text</x:v>
      </x:c>
      <x:c r="B7" s="84" t="str">
        <x:v>Named technique</x:v>
      </x:c>
      <x:c r="C7" s="84" t="str">
        <x:v>Regulation
Historical provision: Article 10(5) deleted by Regulation (EU) 2026/1744</x:v>
      </x:c>
      <x:c r="D7" s="84" t="str">
        <x:v>Original Article 10(5)(a)–(b); recital 70</x:v>
      </x:c>
      <x:c r="E7" s="84" t="str">
        <x:v>Synthetic data; anonymisation; pseudonymisation</x:v>
      </x:c>
      <x:c r="F7" s="84" t="str">
        <x:v>Original bias-correction exception required testing less intrusive alternatives and privacy-preserving safeguards.</x:v>
      </x:c>
      <x:c r="G7" s="84" t="str">
        <x:v>Historical lineage; use current Article 4a for present mapping.</x:v>
      </x:c>
      <x:c r="H7" s="85" t="n">
        <x:v>45456.5</x:v>
      </x:c>
      <x:c r="I7" s="86" t="inlineStr">
        <x:is>
          <x:t xml:space="preserve">AI Act — Regulation (EU) 2024/1689, original text — official EUR-Lex text</x:t>
        </x:is>
      </x:c>
      <x:c r="J7" s="84" t="str">
        <x:v>Deletion verified in Regulation 2026/1744 Article 1(9)(b); not presented as current Article 10(5).</x:v>
      </x:c>
      <x:c r="K7" s="86" t="inlineStr">
        <x:is>
          <x:t xml:space="preserve">Supporting official source</x:t>
        </x:is>
      </x:c>
      <x:c r="L7" s="84" t="str"/>
      <x:c r="M7" s="72"/>
    </x:row>
    <x:row r="8" ht="98" customHeight="1">
      <x:c r="A8" s="84" t="str">
        <x:v>Digital Omnibus — COM(2025)837, 2025/0360(COD)</x:v>
      </x:c>
      <x:c r="B8" s="84" t="str">
        <x:v>Related safeguard</x:v>
      </x:c>
      <x:c r="C8" s="84" t="str">
        <x:v>Proposed Regulation
Pending — awaiting committee decision; Commission proposal, not adopted</x:v>
      </x:c>
      <x:c r="D8" s="84" t="str">
        <x:v>Art 3(1)(a): proposed GDPR Art 4(1); parallel Art 4(1)(a): EUDPR Art 3(1)</x:v>
      </x:c>
      <x:c r="E8" s="84" t="str">
        <x:v>Recipient-relative identifiability; pseudonymisation boundary</x:v>
      </x:c>
      <x:c r="F8" s="84" t="str">
        <x:v>Would assess identifiability using means reasonably available to each recipient.</x:v>
      </x:c>
      <x:c r="G8" s="84" t="str">
        <x:v>Proposed change to personal-data scope.</x:v>
      </x:c>
      <x:c r="H8" s="85" t="n">
        <x:v>45980.5</x:v>
      </x:c>
      <x:c r="I8" s="86" t="inlineStr">
        <x:is>
          <x:t xml:space="preserve">Commission Digital Omnibus proposal</x:t>
        </x:is>
      </x:c>
      <x:c r="J8" s="84" t="str">
        <x:v>Does not make all pseudonymised data anonymous. Commission proposal only.</x:v>
      </x:c>
      <x:c r="K8" s="86" t="inlineStr">
        <x:is>
          <x:t xml:space="preserve">Supporting official source</x:t>
        </x:is>
      </x:c>
      <x:c r="L8" s="84" t="str"/>
      <x:c r="M8" s="72"/>
    </x:row>
    <x:row r="9" ht="98" customHeight="1">
      <x:c r="A9" s="84" t="str">
        <x:v>Digital Omnibus — COM(2025)837, 2025/0360(COD)</x:v>
      </x:c>
      <x:c r="B9" s="84" t="str">
        <x:v>Named technique</x:v>
      </x:c>
      <x:c r="C9" s="84" t="str">
        <x:v>Proposed Regulation / future implementing empowerment
Pending — awaiting committee decision; Commission proposal, not adopted</x:v>
      </x:c>
      <x:c r="D9" s="84" t="str">
        <x:v>Art 3(10): proposed GDPR Art 41a; Art 4(9): proposed EUDPR Art 45a</x:v>
      </x:c>
      <x:c r="E9" s="84" t="str">
        <x:v>Pseudonymisation; reidentification-risk assessment</x:v>
      </x:c>
      <x:c r="F9" s="84" t="str">
        <x:v>Would empower implementing criteria for when pseudonymised output is non-personal for particular entities, with EDPB involvement.</x:v>
      </x:c>
      <x:c r="G9" s="84" t="str">
        <x:v>Proposed power; no implementing act established by this proposal.</x:v>
      </x:c>
      <x:c r="H9" s="85" t="n">
        <x:v>45980.5</x:v>
      </x:c>
      <x:c r="I9" s="86" t="inlineStr">
        <x:is>
          <x:t xml:space="preserve">Commission Digital Omnibus proposal</x:t>
        </x:is>
      </x:c>
      <x:c r="J9" s="84" t="str">
        <x:v>GDPR Art41a is distinct from the proposed Data Act Art41a on EDIB.</x:v>
      </x:c>
      <x:c r="K9" s="86" t="inlineStr">
        <x:is>
          <x:t xml:space="preserve">Supporting official source</x:t>
        </x:is>
      </x:c>
      <x:c r="L9" s="84" t="str"/>
      <x:c r="M9" s="72"/>
    </x:row>
    <x:row r="10" ht="98" customHeight="1">
      <x:c r="A10" s="84" t="str">
        <x:v>Digital Omnibus — COM(2025)837, 2025/0360(COD)</x:v>
      </x:c>
      <x:c r="B10" s="84" t="str">
        <x:v>Related privacy wording</x:v>
      </x:c>
      <x:c r="C10" s="84" t="str">
        <x:v>Proposed Regulation
Pending — awaiting committee decision; Commission proposal, not adopted</x:v>
      </x:c>
      <x:c r="D10" s="84" t="str">
        <x:v>Recital 31; Art 3(15): proposed GDPR Art 88c</x:v>
      </x:c>
      <x:c r="E10" s="84" t="str">
        <x:v>Privacy-preserving AI training; minimisation; leakage controls</x:v>
      </x:c>
      <x:c r="F10" s="84" t="str">
        <x:v>Links AI training safeguards to privacy-preserving techniques and controls against retained-data disclosure.</x:v>
      </x:c>
      <x:c r="G10" s="84" t="str">
        <x:v>Proposed safeguard accompanying AI processing rules.</x:v>
      </x:c>
      <x:c r="H10" s="85" t="n">
        <x:v>45980.5</x:v>
      </x:c>
      <x:c r="I10" s="86" t="inlineStr">
        <x:is>
          <x:t xml:space="preserve">Commission Digital Omnibus proposal</x:t>
        </x:is>
      </x:c>
      <x:c r="J10" s="84" t="str">
        <x:v>Source wording: “privacy preserving techniques for AI training” (Recital 31). Express PET language is in recital31; Article 88c provides operative safeguards.</x:v>
      </x:c>
      <x:c r="K10" s="86" t="inlineStr">
        <x:is>
          <x:t xml:space="preserve">Supporting official source</x:t>
        </x:is>
      </x:c>
      <x:c r="L10" s="84" t="str"/>
      <x:c r="M10" s="72"/>
    </x:row>
    <x:row r="11" ht="98" customHeight="1">
      <x:c r="A11" s="84" t="str">
        <x:v>Digital Omnibus — COM(2025)837, 2025/0360(COD)</x:v>
      </x:c>
      <x:c r="B11" s="84" t="str">
        <x:v>Named technique</x:v>
      </x:c>
      <x:c r="C11" s="84" t="str">
        <x:v>Proposed Regulation
Pending — awaiting committee decision; Commission proposal, not adopted</x:v>
      </x:c>
      <x:c r="D11" s="84" t="str">
        <x:v>Art 3(15): proposed GDPR Art 88a(3)(c)</x:v>
      </x:c>
      <x:c r="E11" s="84" t="str">
        <x:v>Aggregation</x:v>
      </x:c>
      <x:c r="F11" s="84" t="str">
        <x:v>Would allow necessary own-service audience aggregation without consent, solely for the controller's own use.</x:v>
      </x:c>
      <x:c r="G11" s="84" t="str">
        <x:v>Proposed limited terminal-equipment exception.</x:v>
      </x:c>
      <x:c r="H11" s="85" t="n">
        <x:v>45980.5</x:v>
      </x:c>
      <x:c r="I11" s="86" t="inlineStr">
        <x:is>
          <x:t xml:space="preserve">Commission Digital Omnibus proposal</x:t>
        </x:is>
      </x:c>
      <x:c r="J11" s="84" t="str">
        <x:v>Not a blanket advertising exception; aggregation alone does not establish anonymisation.</x:v>
      </x:c>
      <x:c r="K11" s="86" t="inlineStr">
        <x:is>
          <x:t xml:space="preserve">Supporting official source</x:t>
        </x:is>
      </x:c>
      <x:c r="L11" s="84" t="str"/>
      <x:c r="M11" s="72"/>
    </x:row>
    <x:row r="12" ht="98" customHeight="1">
      <x:c r="A12" s="84" t="str">
        <x:v>Digital Omnibus — COM(2025)837, 2025/0360(COD)</x:v>
      </x:c>
      <x:c r="B12" s="84" t="str">
        <x:v>Named technique</x:v>
      </x:c>
      <x:c r="C12" s="84" t="str">
        <x:v>Proposed Regulation
Pending — awaiting committee decision; Commission proposal, not adopted</x:v>
      </x:c>
      <x:c r="D12" s="84" t="str">
        <x:v>Art 1: proposed Data Act Art 32w(3)–(4)</x:v>
      </x:c>
      <x:c r="E12" s="84" t="str">
        <x:v>Anonymisation; disclosure control; secure processing environments</x:v>
      </x:c>
      <x:c r="F12" s="84" t="str">
        <x:v>Would preserve protected-data reuse through anonymisation, disclosure controls, secure environments and output checks.</x:v>
      </x:c>
      <x:c r="G12" s="84" t="str">
        <x:v>Proposed relocation/revision of DGA safeguards.</x:v>
      </x:c>
      <x:c r="H12" s="85" t="n">
        <x:v>45980.5</x:v>
      </x:c>
      <x:c r="I12" s="86" t="inlineStr">
        <x:is>
          <x:t xml:space="preserve">Commission Digital Omnibus proposal</x:t>
        </x:is>
      </x:c>
      <x:c r="J12" s="84" t="str">
        <x:v>DGA remains existing law pending adoption/application of replacement.</x:v>
      </x:c>
      <x:c r="K12" s="86" t="inlineStr">
        <x:is>
          <x:t xml:space="preserve">Supporting official source</x:t>
        </x:is>
      </x:c>
      <x:c r="L12" s="84" t="str"/>
      <x:c r="M12" s="72"/>
    </x:row>
    <x:row r="13" ht="98" customHeight="1">
      <x:c r="A13" s="84" t="str">
        <x:v>Digital Omnibus — COM(2025)837, 2025/0360(COD)</x:v>
      </x:c>
      <x:c r="B13" s="84" t="str">
        <x:v>Related privacy wording</x:v>
      </x:c>
      <x:c r="C13" s="84" t="str">
        <x:v>Proposed Regulation
Pending — awaiting committee decision; Commission proposal, not adopted</x:v>
      </x:c>
      <x:c r="D13" s="84" t="str">
        <x:v>Art 1: proposed Data Act Art 32z(4)(c)</x:v>
      </x:c>
      <x:c r="E13" s="84" t="str">
        <x:v>Anonymisation; pseudonymisation; privacy-preserving methods</x:v>
      </x:c>
      <x:c r="F13" s="84" t="str">
        <x:v>Would require competent-body technical support for privacy-preserving methods covering personal and commercially confidential data.</x:v>
      </x:c>
      <x:c r="G13" s="84" t="str">
        <x:v>Proposed technical-support duty.</x:v>
      </x:c>
      <x:c r="H13" s="85" t="n">
        <x:v>45980.5</x:v>
      </x:c>
      <x:c r="I13" s="86" t="inlineStr">
        <x:is>
          <x:t xml:space="preserve">Commission Digital Omnibus proposal</x:t>
        </x:is>
      </x:c>
      <x:c r="J13" s="84" t="str">
        <x:v>Source wording: “state-of-the-art privacy-preserving methods” (Proposed Data Act Article 32z(4)(c)). Commission text read; not enacted.</x:v>
      </x:c>
      <x:c r="K13" s="86" t="inlineStr">
        <x:is>
          <x:t xml:space="preserve">Supporting official source</x:t>
        </x:is>
      </x:c>
      <x:c r="L13" s="84" t="str"/>
      <x:c r="M13" s="72"/>
    </x:row>
    <x:row r="14" ht="98" customHeight="1">
      <x:c r="A14" s="84" t="str">
        <x:v>Digital Omnibus — COM(2025)837, 2025/0360(COD)</x:v>
      </x:c>
      <x:c r="B14" s="84" t="str">
        <x:v>Related safeguard</x:v>
      </x:c>
      <x:c r="C14" s="84" t="str">
        <x:v>Proposed Regulation
Pending — awaiting committee decision; Commission proposal, not adopted</x:v>
      </x:c>
      <x:c r="D14" s="84" t="str">
        <x:v>Art 3(3)(a): proposed GDPR Art 9(2)(l); parallel EUDPR Art 10(2)(l)</x:v>
      </x:c>
      <x:c r="E14" s="84" t="str">
        <x:v>User-controlled biometric verification</x:v>
      </x:c>
      <x:c r="F14" s="84" t="str">
        <x:v>Would condition a biometric-verification exception on the subject's sole control of biometric data or verification means.</x:v>
      </x:c>
      <x:c r="G14" s="84" t="str">
        <x:v>Proposed sensitive-data exception.</x:v>
      </x:c>
      <x:c r="H14" s="85" t="n">
        <x:v>45980.5</x:v>
      </x:c>
      <x:c r="I14" s="86" t="inlineStr">
        <x:is>
          <x:t xml:space="preserve">Commission Digital Omnibus proposal</x:t>
        </x:is>
      </x:c>
      <x:c r="J14" s="84" t="str">
        <x:v>Does not name a particular cryptographic PET.</x:v>
      </x:c>
      <x:c r="K14" s="86" t="inlineStr">
        <x:is>
          <x:t xml:space="preserve">Supporting official source</x:t>
        </x:is>
      </x:c>
      <x:c r="L14" s="84" t="str"/>
      <x:c r="M14" s="72"/>
    </x:row>
    <x:row r="15" ht="98" customHeight="1">
      <x:c r="A15" s="84" t="str">
        <x:v>Digital euro — COM(2023)369, 2023/0212(COD)</x:v>
      </x:c>
      <x:c r="B15" s="84" t="str">
        <x:v>Related privacy wording</x:v>
      </x:c>
      <x:c r="C15" s="84" t="str">
        <x:v>Proposed Regulation
Pending — awaiting EP first-reading position; negotiating mandate confirmed 9 July 2026</x:v>
      </x:c>
      <x:c r="D15" s="84" t="str">
        <x:v>Recital 76; Arts 34(4), 35(4), 36(4)</x:v>
      </x:c>
      <x:c r="E15" s="84" t="str">
        <x:v>Pseudonymisation; encryption; data segregation</x:v>
      </x:c>
      <x:c r="F15" s="84" t="str">
        <x:v>Proposes privacy-preserving processing preventing ECB, national banks and support services from directly identifying users.</x:v>
      </x:c>
      <x:c r="G15" s="84" t="str">
        <x:v>Commission proposal safeguards.</x:v>
      </x:c>
      <x:c r="H15" s="85" t="n">
        <x:v>45105.5</x:v>
      </x:c>
      <x:c r="I15" s="86" t="inlineStr">
        <x:is>
          <x:t xml:space="preserve">Commission digital euro proposal</x:t>
        </x:is>
      </x:c>
      <x:c r="J15" s="84" t="str">
        <x:v>Source wording: “privacy-preserving measures” (Recital 76; Articles 34(4), 35(4), 36(4)). Maps original Commission text; ECON report A10-0185/2026 exists but its full amended text was not verified.</x:v>
      </x:c>
      <x:c r="K15" s="86" t="inlineStr">
        <x:is>
          <x:t xml:space="preserve">Supporting official source</x:t>
        </x:is>
      </x:c>
      <x:c r="L15" s="84" t="str"/>
      <x:c r="M15" s="72"/>
    </x:row>
    <x:row r="16" ht="98" customHeight="1">
      <x:c r="A16" s="84" t="str">
        <x:v>Digital euro — COM(2023)369, 2023/0212(COD)</x:v>
      </x:c>
      <x:c r="B16" s="84" t="str">
        <x:v>Related privacy wording</x:v>
      </x:c>
      <x:c r="C16" s="84" t="str">
        <x:v>Proposed Regulation
Pending — awaiting EP first-reading position; negotiating mandate confirmed 9 July 2026</x:v>
      </x:c>
      <x:c r="D16" s="84" t="str">
        <x:v>Art 35(8); recital 77</x:v>
      </x:c>
      <x:c r="E16" s="84" t="str">
        <x:v>Privacy-preserving lookup; decentralised storage</x:v>
      </x:c>
      <x:c r="F16" s="84" t="str">
        <x:v>Would protect identities in holding-limit lookup from entities other than the customer's payment provider; recital considers decentralised storage.</x:v>
      </x:c>
      <x:c r="G16" s="84" t="str">
        <x:v>Commission proposal safeguards.</x:v>
      </x:c>
      <x:c r="H16" s="85" t="n">
        <x:v>45105.5</x:v>
      </x:c>
      <x:c r="I16" s="86" t="inlineStr">
        <x:is>
          <x:t xml:space="preserve">Commission digital euro proposal</x:t>
        </x:is>
      </x:c>
      <x:c r="J16" s="84" t="str">
        <x:v>Source wording: “privacy-preserving measures” (Article 35(8)). No specific cryptographic protocol mandated in this provision.</x:v>
      </x:c>
      <x:c r="K16" s="86" t="inlineStr">
        <x:is>
          <x:t xml:space="preserve">Supporting official source</x:t>
        </x:is>
      </x:c>
      <x:c r="L16" s="84" t="str"/>
      <x:c r="M16" s="72"/>
    </x:row>
    <x:row r="17" ht="98" customHeight="1">
      <x:c r="A17" s="84" t="str">
        <x:v>Digital euro — COM(2023)369, 2023/0212(COD)</x:v>
      </x:c>
      <x:c r="B17" s="84" t="str">
        <x:v>Related safeguard</x:v>
      </x:c>
      <x:c r="C17" s="84" t="str">
        <x:v>Proposed Regulation
Pending — awaiting EP first-reading position; negotiating mandate confirmed 9 July 2026</x:v>
      </x:c>
      <x:c r="D17" s="84" t="str">
        <x:v>Art 37(2)–(5)</x:v>
      </x:c>
      <x:c r="E17" s="84" t="str">
        <x:v>Offline privacy; transaction-data non-retention</x:v>
      </x:c>
      <x:c r="F17" s="84" t="str">
        <x:v>Proposes no institutional retention of offline transaction data; funding/defunding records remain available for AML purposes.</x:v>
      </x:c>
      <x:c r="G17" s="84" t="str">
        <x:v>Proposed offline privacy rule and future implementing power for limits.</x:v>
      </x:c>
      <x:c r="H17" s="85" t="n">
        <x:v>45105.5</x:v>
      </x:c>
      <x:c r="I17" s="86" t="inlineStr">
        <x:is>
          <x:t xml:space="preserve">Commission digital euro proposal</x:t>
        </x:is>
      </x:c>
      <x:c r="J17" s="84" t="str">
        <x:v>Not full anonymity; Art37(5) is an empowerment, not an adopted implementing act.</x:v>
      </x:c>
      <x:c r="K17" s="86" t="inlineStr">
        <x:is>
          <x:t xml:space="preserve">Supporting official source</x:t>
        </x:is>
      </x:c>
      <x:c r="L17" s="84" t="str"/>
      <x:c r="M17" s="72"/>
    </x:row>
    <x:row r="18" ht="98" customHeight="1">
      <x:c r="A18" s="84" t="str">
        <x:v>Digital euro — COM(2023)369, 2023/0212(COD)</x:v>
      </x:c>
      <x:c r="B18" s="84" t="str">
        <x:v>Related privacy wording</x:v>
      </x:c>
      <x:c r="C18" s="84" t="str">
        <x:v>Proposed Regulation
Pending — awaiting EP first-reading position; negotiating mandate confirmed 9 July 2026</x:v>
      </x:c>
      <x:c r="D18" s="84" t="str">
        <x:v>Art 32(4)</x:v>
      </x:c>
      <x:c r="E18" s="84" t="str">
        <x:v>Privacy-preserving cross-provider fraud detection</x:v>
      </x:c>
      <x:c r="F18" s="84" t="str">
        <x:v>Would prevent fraud-support services directly identifying users from information supplied by payment providers.</x:v>
      </x:c>
      <x:c r="G18" s="84" t="str">
        <x:v>Commission proposal safeguard.</x:v>
      </x:c>
      <x:c r="H18" s="85" t="n">
        <x:v>45105.5</x:v>
      </x:c>
      <x:c r="I18" s="86" t="inlineStr">
        <x:is>
          <x:t xml:space="preserve">Commission digital euro proposal</x:t>
        </x:is>
      </x:c>
      <x:c r="J18" s="84" t="str">
        <x:v>Source wording: “privacy-preserving measures” (Article 32(4)). Maps proposal, not unverified current negotiation text.</x:v>
      </x:c>
      <x:c r="K18" s="86" t="inlineStr">
        <x:is>
          <x:t xml:space="preserve">Supporting official source</x:t>
        </x:is>
      </x:c>
      <x:c r="L18" s="84" t="str"/>
      <x:c r="M18" s="72"/>
    </x:row>
    <x:row r="19" ht="98" customHeight="1">
      <x:c r="A19" s="84" t="str">
        <x:v>Payment Services Regulation — COM(2023)367, 2023/0210(COD)</x:v>
      </x:c>
      <x:c r="B19" s="84" t="str">
        <x:v>Related privacy wording</x:v>
      </x:c>
      <x:c r="C19" s="84" t="str">
        <x:v>Proposed Regulation
Pending — awaiting Council first-reading position; ECON approved agreed text 5 May 2026</x:v>
      </x:c>
      <x:c r="D19" s="84" t="str">
        <x:v>Article 80(a)–(b); recital 98</x:v>
      </x:c>
      <x:c r="E19" s="84" t="str">
        <x:v>Pseudonymisation; encryption; minimisation; access restrictions</x:v>
      </x:c>
      <x:c r="F19" s="84" t="str">
        <x:v>Commission proposed privacy-preserving technical and organisational safeguards for special-category payment data.</x:v>
      </x:c>
      <x:c r="G19" s="84" t="str">
        <x:v>Proposed payment-data safeguards.</x:v>
      </x:c>
      <x:c r="H19" s="85" t="n">
        <x:v>45105.5</x:v>
      </x:c>
      <x:c r="I19" s="86" t="inlineStr">
        <x:is>
          <x:t xml:space="preserve">Commission PSR proposal</x:t>
        </x:is>
      </x:c>
      <x:c r="J19" s="84" t="str">
        <x:v>Source wording: “privacy-preserving measures” (Article 80(a); recital 98). Agreed text PE787.675 exists; full agreed provision not verified. Do not present Commission Art80 wording as confirmed final agreement.</x:v>
      </x:c>
      <x:c r="K19" s="86" t="inlineStr">
        <x:is>
          <x:t xml:space="preserve">Supporting official source</x:t>
        </x:is>
      </x:c>
      <x:c r="L19" s="84" t="str"/>
      <x:c r="M19" s="72"/>
    </x:row>
    <x:row r="20" ht="98" customHeight="1">
      <x:c r="A20" s="84" t="str">
        <x:v>Cloud and AI Development Act — COM(2026)502, 2026/0138(COD)</x:v>
      </x:c>
      <x:c r="B20" s="84" t="str">
        <x:v>Related privacy wording</x:v>
      </x:c>
      <x:c r="C20" s="84" t="str">
        <x:v>Proposed Regulation
Pending — awaiting committee decision; referral announced 17 September 2026</x:v>
      </x:c>
      <x:c r="D20" s="84" t="str">
        <x:v>Article 4(5)(c)</x:v>
      </x:c>
      <x:c r="E20" s="84" t="str">
        <x:v>Privacy/confidentiality-enhancing collaborative training</x:v>
      </x:c>
      <x:c r="F20" s="84" t="str">
        <x:v>Makes privacy-preserving large-scale data pooling an industrial-AI initiative objective.</x:v>
      </x:c>
      <x:c r="G20" s="84" t="str">
        <x:v>Proposed programme objective.</x:v>
      </x:c>
      <x:c r="H20" s="85" t="n">
        <x:v>46176.5</x:v>
      </x:c>
      <x:c r="I20" s="86" t="inlineStr">
        <x:is>
          <x:t xml:space="preserve">Commission CADA proposal</x:t>
        </x:is>
      </x:c>
      <x:c r="J20" s="84" t="str">
        <x:v>Source wording: “technologies enhancing privacy and preserving confidentiality” (Article 4(5)(c)). No general exemption from data-protection law.</x:v>
      </x:c>
      <x:c r="K20" s="86" t="inlineStr">
        <x:is>
          <x:t xml:space="preserve">Supporting official source</x:t>
        </x:is>
      </x:c>
      <x:c r="L20" s="84" t="str"/>
      <x:c r="M20" s="72"/>
    </x:row>
    <x:row r="21" ht="98" customHeight="1">
      <x:c r="A21" s="84" t="str">
        <x:v>Cloud and AI Development Act — COM(2026)502, 2026/0138(COD)</x:v>
      </x:c>
      <x:c r="B21" s="84" t="str">
        <x:v>Related privacy wording</x:v>
      </x:c>
      <x:c r="C21" s="84" t="str">
        <x:v>Proposed Regulation
Pending — awaiting committee decision; referral announced 17 September 2026</x:v>
      </x:c>
      <x:c r="D21" s="84" t="str">
        <x:v>Article 4(7)(d)</x:v>
      </x:c>
      <x:c r="E21" s="84" t="str">
        <x:v>Privacy-enhancing health-data reuse</x:v>
      </x:c>
      <x:c r="F21" s="84" t="str">
        <x:v>Includes secure privacy-enhancing health-data reuse for healthcare AI among public-sector objectives.</x:v>
      </x:c>
      <x:c r="G21" s="84" t="str">
        <x:v>Proposed programme objective.</x:v>
      </x:c>
      <x:c r="H21" s="85" t="n">
        <x:v>46176.5</x:v>
      </x:c>
      <x:c r="I21" s="86" t="inlineStr">
        <x:is>
          <x:t xml:space="preserve">Commission CADA proposal</x:t>
        </x:is>
      </x:c>
      <x:c r="J21" s="84" t="str">
        <x:v>Source wording: “privacy-enhancing health data reuse” (Article 4(7)(d)). Commission proposal; not adopted funding or processing authorisation.</x:v>
      </x:c>
      <x:c r="K21" s="86" t="inlineStr">
        <x:is>
          <x:t xml:space="preserve">Supporting official source</x:t>
        </x:is>
      </x:c>
      <x:c r="L21" s="84" t="str"/>
      <x:c r="M21" s="72"/>
    </x:row>
    <x:row r="22" ht="98" customHeight="1">
      <x:c r="A22" s="84" t="str">
        <x:v>Cloud and AI Development Act — COM(2026)502, 2026/0138(COD)</x:v>
      </x:c>
      <x:c r="B22" s="84" t="str">
        <x:v>Named technique</x:v>
      </x:c>
      <x:c r="C22" s="84" t="str">
        <x:v>Proposed Regulation
Pending — awaiting committee decision; referral announced 17 September 2026</x:v>
      </x:c>
      <x:c r="D22" s="84" t="str">
        <x:v>Annex I, Grand Challenge 6: Cooperative European Industrial Models</x:v>
      </x:c>
      <x:c r="E22" s="84" t="str">
        <x:v>Federated/distributed training; secure execution; encrypted processing; anonymisation; pseudonymisation; extraction protections</x:v>
      </x:c>
      <x:c r="F22" s="84" t="str">
        <x:v>Identifies technical approaches for collaborative industrial models without exposing participants' commercially sensitive data.</x:v>
      </x:c>
      <x:c r="G22" s="84" t="str">
        <x:v>Proposed research/development focus.</x:v>
      </x:c>
      <x:c r="H22" s="85" t="n">
        <x:v>46176.5</x:v>
      </x:c>
      <x:c r="I22" s="86" t="inlineStr">
        <x:is>
          <x:t xml:space="preserve">Commission CADA proposal</x:t>
        </x:is>
      </x:c>
      <x:c r="J22" s="84" t="str">
        <x:v>Confidentiality includes commercial data; not limited to GDPR personal data. Text says encryption-based processing, not specifically homomorphic encryption.</x:v>
      </x:c>
      <x:c r="K22" s="86" t="inlineStr">
        <x:is>
          <x:t xml:space="preserve">Supporting official source</x:t>
        </x:is>
      </x:c>
      <x:c r="L22" s="84" t="str"/>
      <x:c r="M22" s="72"/>
    </x:row>
    <x:row r="23" ht="98" customHeight="1">
      <x:c r="A23" s="84" t="str">
        <x:v>Cloud and AI Development Act — COM(2026)502, 2026/0138(COD)</x:v>
      </x:c>
      <x:c r="B23" s="84" t="str">
        <x:v>Related privacy wording</x:v>
      </x:c>
      <x:c r="C23" s="84" t="str">
        <x:v>Proposed Regulation
Pending — awaiting committee decision; referral announced 17 September 2026</x:v>
      </x:c>
      <x:c r="D23" s="84" t="str">
        <x:v>Annex I, Grand Challenge 8: Public Sector AI</x:v>
      </x:c>
      <x:c r="E23" s="84" t="str">
        <x:v>Federated learning; high-fidelity synthetic data</x:v>
      </x:c>
      <x:c r="F23" s="84" t="str">
        <x:v>Specifies privacy-preserving frameworks for public-sector model training while protecting underlying datasets.</x:v>
      </x:c>
      <x:c r="G23" s="84" t="str">
        <x:v>Proposed research/development focus.</x:v>
      </x:c>
      <x:c r="H23" s="85" t="n">
        <x:v>46176.5</x:v>
      </x:c>
      <x:c r="I23" s="86" t="inlineStr">
        <x:is>
          <x:t xml:space="preserve">Commission CADA proposal</x:t>
        </x:is>
      </x:c>
      <x:c r="J23" s="84" t="str">
        <x:v>Source wording: “Privacy-preserving frameworks” (Annex I, Grand Challenge 8). No assumption that all synthetic data is anonymous.</x:v>
      </x:c>
      <x:c r="K23" s="86" t="inlineStr">
        <x:is>
          <x:t xml:space="preserve">Supporting official source</x:t>
        </x:is>
      </x:c>
      <x:c r="L23" s="84" t="str"/>
      <x:c r="M23" s="72"/>
    </x:row>
    <x:row r="24" ht="98" customHeight="1">
      <x:c r="A24" s="84" t="str">
        <x:v>Digital Networks Act — COM(2026)16, 2026/0013(COD)</x:v>
      </x:c>
      <x:c r="B24" s="84" t="str">
        <x:v>Related privacy wording</x:v>
      </x:c>
      <x:c r="C24" s="84" t="str">
        <x:v>Proposed Regulation
Pending — awaiting committee decision</x:v>
      </x:c>
      <x:c r="D24" s="84" t="str">
        <x:v>Article 95(6)</x:v>
      </x:c>
      <x:c r="E24" s="84" t="str">
        <x:v>Privacy-enhancing communications/payment methods; non-itemised billing</x:v>
      </x:c>
      <x:c r="F24" s="84" t="str">
        <x:v>Would reconcile itemised billing with caller/callee privacy through alternative privacy-enhancing communications or payment methods.</x:v>
      </x:c>
      <x:c r="G24" s="84" t="str">
        <x:v>Proposed consumer-privacy requirement.</x:v>
      </x:c>
      <x:c r="H24" s="85" t="n">
        <x:v>46043.5</x:v>
      </x:c>
      <x:c r="I24" s="86" t="inlineStr">
        <x:is>
          <x:t xml:space="preserve">Commission DNA proposal</x:t>
        </x:is>
      </x:c>
      <x:c r="J24" s="84" t="str">
        <x:v>Source wording: “privacy enhancing methods of communications or payments” (Article 95(6)). No specific advanced PET is named in this clause.</x:v>
      </x:c>
      <x:c r="K24" s="86" t="inlineStr">
        <x:is>
          <x:t xml:space="preserve">Supporting official source</x:t>
        </x:is>
      </x:c>
      <x:c r="L24" s="84" t="str"/>
      <x:c r="M24" s="72"/>
    </x:row>
    <x:row r="25" ht="112" customHeight="1">
      <x:c r="A25" s="84" t="str">
        <x:v>Digital euro — ECON report A10-0185/2026</x:v>
      </x:c>
      <x:c r="B25" s="84" t="str">
        <x:v>PETs named</x:v>
      </x:c>
      <x:c r="C25" s="84" t="str">
        <x:v>Committee report on proposed Regulation
Pending; ECON adopted 23 June 2026; report tabled 26 June; negotiating mandate confirmed 9 July; awaiting Parliament first-reading position</x:v>
      </x:c>
      <x:c r="D25" s="84" t="str">
        <x:v>Proposed Article 5(2)</x:v>
      </x:c>
      <x:c r="E25" s="84" t="str">
        <x:v>Privacy-enhancing technologies; data minimisation; protection by design/default</x:v>
      </x:c>
      <x:c r="F25" s="84" t="str">
        <x:v>Would require ECB detailed measures, rules and standards to implement PETs and fully implement minimisation and protection by design/default.</x:v>
      </x:c>
      <x:c r="G25" s="84" t="str">
        <x:v>Committee legislative proposal/negotiating text; no binding effect before adoption. Recitals supply rationale, not standalone duties.</x:v>
      </x:c>
      <x:c r="H25" s="85" t="n">
        <x:v>46199.5</x:v>
      </x:c>
      <x:c r="I25" s="86" t="inlineStr">
        <x:is>
          <x:t xml:space="preserve">EP report A10-0185/2026 on establishment of the digital euro, 26 June 2026</x:t>
        </x:is>
      </x:c>
      <x:c r="J25" s="84" t="str">
        <x:v>Source wording: “privacy-enhancing technologies” (Proposed Article 5(2), report p.43). Report p43. Unlike LIBE amendment35, this report wording does not retain the qualification where technically possible.</x:v>
      </x:c>
      <x:c r="K25" s="86" t="inlineStr">
        <x:is>
          <x:t xml:space="preserve">Supporting official source</x:t>
        </x:is>
      </x:c>
      <x:c r="L25" s="84" t="str">
        <x:v>ECON Committee; rapporteur Fernando Navarrete Rojas</x:v>
      </x:c>
      <x:c r="M25" s="72"/>
    </x:row>
    <x:row r="26" ht="112" customHeight="1">
      <x:c r="A26" s="84" t="str">
        <x:v>Digital euro — ECON report A10-0185/2026</x:v>
      </x:c>
      <x:c r="B26" s="84" t="str">
        <x:v>Named technique</x:v>
      </x:c>
      <x:c r="C26" s="84" t="str">
        <x:v>Committee report on proposed Regulation
Pending; ECON adopted 23 June 2026; report tabled 26 June; negotiating mandate confirmed 9 July; awaiting Parliament first-reading position</x:v>
      </x:c>
      <x:c r="D26" s="84" t="str">
        <x:v>Proposed recital 54a</x:v>
      </x:c>
      <x:c r="E26" s="84" t="str">
        <x:v>Zero-knowledge proofs; advanced cryptography; unlinkability</x:v>
      </x:c>
      <x:c r="F26" s="84" t="str">
        <x:v>Adds explicit support for zero-knowledge proofs and advanced cryptography to verify transactions without personal-data disclosure and provide unlinkability and minimisation.</x:v>
      </x:c>
      <x:c r="G26" s="84" t="str">
        <x:v>Committee legislative proposal/negotiating text; no binding effect before adoption. Recitals supply rationale, not standalone duties.</x:v>
      </x:c>
      <x:c r="H26" s="85" t="n">
        <x:v>46199.5</x:v>
      </x:c>
      <x:c r="I26" s="86" t="inlineStr">
        <x:is>
          <x:t xml:space="preserve">EP report A10-0185/2026 on establishment of the digital euro, 26 June 2026</x:t>
        </x:is>
      </x:c>
      <x:c r="J26" s="84" t="str">
        <x:v>Report p26. This is a proposed recital, not an operative universal requirement to deploy a particular ZKP scheme.</x:v>
      </x:c>
      <x:c r="K26" s="86" t="inlineStr">
        <x:is>
          <x:t xml:space="preserve">Supporting official source</x:t>
        </x:is>
      </x:c>
      <x:c r="L26" s="84" t="str">
        <x:v>ECON Committee; rapporteur Fernando Navarrete Rojas</x:v>
      </x:c>
      <x:c r="M26" s="72"/>
    </x:row>
    <x:row r="27" ht="112" customHeight="1">
      <x:c r="A27" s="84" t="str">
        <x:v>Digital euro — ECON report A10-0185/2026</x:v>
      </x:c>
      <x:c r="B27" s="84" t="str">
        <x:v>Named technique</x:v>
      </x:c>
      <x:c r="C27" s="84" t="str">
        <x:v>Committee report on proposed Regulation
Pending; ECON adopted 23 June 2026; report tabled 26 June; negotiating mandate confirmed 9 July; awaiting Parliament first-reading position</x:v>
      </x:c>
      <x:c r="D27" s="84" t="str">
        <x:v>Proposed Article 2, points 27–28</x:v>
      </x:c>
      <x:c r="E27" s="84" t="str">
        <x:v>Pseudonymous user aliases; identifiers non-attributable by central banks</x:v>
      </x:c>
      <x:c r="F27" s="84" t="str">
        <x:v>Defines user identifiers that central banks cannot attribute to identifiable persons, and pseudonymous aliases/proxies attributable only by the distributing PSP or the user.</x:v>
      </x:c>
      <x:c r="G27" s="84" t="str">
        <x:v>Committee legislative proposal/negotiating text; no binding effect before adoption. Recitals supply rationale, not standalone duties.</x:v>
      </x:c>
      <x:c r="H27" s="85" t="n">
        <x:v>46199.5</x:v>
      </x:c>
      <x:c r="I27" s="86" t="inlineStr">
        <x:is>
          <x:t xml:space="preserve">EP report A10-0185/2026 on establishment of the digital euro, 26 June 2026</x:t>
        </x:is>
      </x:c>
      <x:c r="J27" s="84" t="str">
        <x:v>Report p40. Main report definition differs from the earlier LIBE amendment31 account-number formulation.</x:v>
      </x:c>
      <x:c r="K27" s="86" t="inlineStr">
        <x:is>
          <x:t xml:space="preserve">Supporting official source</x:t>
        </x:is>
      </x:c>
      <x:c r="L27" s="84" t="str">
        <x:v>ECON Committee; rapporteur Fernando Navarrete Rojas</x:v>
      </x:c>
      <x:c r="M27" s="72"/>
    </x:row>
    <x:row r="28" ht="112" customHeight="1">
      <x:c r="A28" s="84" t="str">
        <x:v>Digital euro — ECON report A10-0185/2026</x:v>
      </x:c>
      <x:c r="B28" s="84" t="str">
        <x:v>Named technique</x:v>
      </x:c>
      <x:c r="C28" s="84" t="str">
        <x:v>Committee report on proposed Regulation
Pending; ECON adopted 23 June 2026; report tabled 26 June; negotiating mandate confirmed 9 July; awaiting Parliament first-reading position</x:v>
      </x:c>
      <x:c r="D28" s="84" t="str">
        <x:v>Proposed Article 13(8a)(a)</x:v>
      </x:c>
      <x:c r="E28" s="84" t="str">
        <x:v>Anonymised operational and cost data</x:v>
      </x:c>
      <x:c r="F28" s="84" t="str">
        <x:v>Would require PSP cooperation in sharing anonymised cost and operational data for efficiency benchmarks.</x:v>
      </x:c>
      <x:c r="G28" s="84" t="str">
        <x:v>Committee legislative proposal/negotiating text; no binding effect before adoption. Recitals supply rationale, not standalone duties.</x:v>
      </x:c>
      <x:c r="H28" s="85" t="n">
        <x:v>46199.5</x:v>
      </x:c>
      <x:c r="I28" s="86" t="inlineStr">
        <x:is>
          <x:t xml:space="preserve">EP report A10-0185/2026 on establishment of the digital euro, 26 June 2026</x:t>
        </x:is>
      </x:c>
      <x:c r="J28" s="84" t="str">
        <x:v>Report pp49–50; an ancillary named-technique provision.</x:v>
      </x:c>
      <x:c r="K28" s="86" t="inlineStr">
        <x:is>
          <x:t xml:space="preserve">Supporting official source</x:t>
        </x:is>
      </x:c>
      <x:c r="L28" s="84" t="str">
        <x:v>ECON Committee; rapporteur Fernando Navarrete Rojas</x:v>
      </x:c>
      <x:c r="M28" s="72"/>
    </x:row>
    <x:row r="29" ht="112" customHeight="1">
      <x:c r="A29" s="84" t="str">
        <x:v>Digital euro — ECON report A10-0185/2026</x:v>
      </x:c>
      <x:c r="B29" s="84" t="str">
        <x:v>Related privacy wording</x:v>
      </x:c>
      <x:c r="C29" s="84" t="str">
        <x:v>Committee report on proposed Regulation
Pending; ECON adopted 23 June 2026; report tabled 26 June; negotiating mandate confirmed 9 July; awaiting Parliament first-reading position</x:v>
      </x:c>
      <x:c r="D29" s="84" t="str">
        <x:v>Proposed Article 28(2); recital 61</x:v>
      </x:c>
      <x:c r="E29" s="84" t="str">
        <x:v>Privacy-preserving interface measures; identity separation</x:v>
      </x:c>
      <x:c r="F29" s="84" t="str">
        <x:v>Would prohibit ECB access to personal data associated with its user interface; recital61 calls for state-of-the-art privacy-preserving measures to prevent ECB access to user identity.</x:v>
      </x:c>
      <x:c r="G29" s="84" t="str">
        <x:v>Committee legislative proposal/negotiating text; no binding effect before adoption. Recitals supply rationale, not standalone duties.</x:v>
      </x:c>
      <x:c r="H29" s="85" t="n">
        <x:v>46199.5</x:v>
      </x:c>
      <x:c r="I29" s="86" t="inlineStr">
        <x:is>
          <x:t xml:space="preserve">EP report A10-0185/2026 on establishment of the digital euro, 26 June 2026</x:t>
        </x:is>
      </x:c>
      <x:c r="J29" s="84" t="str">
        <x:v>Source wording: “privacy-preserving measures” (Recital 61; proposed Article 28(2)). Report Article 28 p67 and recital61 p30; specific PET mechanism remains open.</x:v>
      </x:c>
      <x:c r="K29" s="86" t="inlineStr">
        <x:is>
          <x:t xml:space="preserve">Supporting official source</x:t>
        </x:is>
      </x:c>
      <x:c r="L29" s="84" t="str">
        <x:v>ECON Committee; rapporteur Fernando Navarrete Rojas</x:v>
      </x:c>
      <x:c r="M29" s="72"/>
    </x:row>
    <x:row r="30" ht="112" customHeight="1">
      <x:c r="A30" s="84" t="str">
        <x:v>Digital euro — ECON report A10-0185/2026</x:v>
      </x:c>
      <x:c r="B30" s="84" t="str">
        <x:v>Related privacy wording</x:v>
      </x:c>
      <x:c r="C30" s="84" t="str">
        <x:v>Committee report on proposed Regulation
Pending; ECON adopted 23 June 2026; report tabled 26 June; negotiating mandate confirmed 9 July; awaiting Parliament first-reading position</x:v>
      </x:c>
      <x:c r="D30" s="84" t="str">
        <x:v>Proposed Article 32(3)(bb), (4), (4b); recital 68</x:v>
      </x:c>
      <x:c r="E30" s="84" t="str">
        <x:v>Anonymised aggregate fraud intelligence; privacy-preserving analytics; pseudonymisation-style separation</x:v>
      </x:c>
      <x:c r="F30" s="84" t="str">
        <x:v>Would require anonymised aggregate fraud intelligence and safeguards preventing the ECB/support providers from identifying users; proposed4b requires that attribution to individual users need additional information.</x:v>
      </x:c>
      <x:c r="G30" s="84" t="str">
        <x:v>Committee legislative proposal/negotiating text; no binding effect before adoption. Recitals supply rationale, not standalone duties.</x:v>
      </x:c>
      <x:c r="H30" s="85" t="n">
        <x:v>46199.5</x:v>
      </x:c>
      <x:c r="I30" s="86" t="inlineStr">
        <x:is>
          <x:t xml:space="preserve">EP report A10-0185/2026 on establishment of the digital euro, 26 June 2026</x:t>
        </x:is>
      </x:c>
      <x:c r="J30" s="84" t="str">
        <x:v>Source wording: “privacy-preserving measures” (Proposed Article 32(4); recital 68). Report pp70–71 and recital68 p32. Article 32(4b) describes the attribution safeguard without itself naming pseudonymisation.</x:v>
      </x:c>
      <x:c r="K30" s="86" t="inlineStr">
        <x:is>
          <x:t xml:space="preserve">Supporting official source</x:t>
        </x:is>
      </x:c>
      <x:c r="L30" s="84" t="str">
        <x:v>ECON Committee; rapporteur Fernando Navarrete Rojas</x:v>
      </x:c>
      <x:c r="M30" s="72"/>
    </x:row>
    <x:row r="31" ht="112" customHeight="1">
      <x:c r="A31" s="84" t="str">
        <x:v>Digital euro — ECON report A10-0185/2026</x:v>
      </x:c>
      <x:c r="B31" s="84" t="str">
        <x:v>Related privacy wording</x:v>
      </x:c>
      <x:c r="C31" s="84" t="str">
        <x:v>Committee report on proposed Regulation
Pending; ECON adopted 23 June 2026; report tabled 26 June; negotiating mandate confirmed 9 July; awaiting Parliament first-reading position</x:v>
      </x:c>
      <x:c r="D31" s="84" t="str">
        <x:v>Proposed Article 34(4)–(4b)</x:v>
      </x:c>
      <x:c r="E31" s="84" t="str">
        <x:v>Privacy-preserving measures; anonymisation techniques; prevention of identity/transaction linking</x:v>
      </x:c>
      <x:c r="F31" s="84" t="str">
        <x:v>Would require regularly updated safeguards preventing recipient central banks/support providers from identifying users or linking them to transactions, and EDPB guidelines including anonymisation techniques.</x:v>
      </x:c>
      <x:c r="G31" s="84" t="str">
        <x:v>Committee legislative proposal/negotiating text; no binding effect before adoption. Recitals supply rationale, not standalone duties.</x:v>
      </x:c>
      <x:c r="H31" s="85" t="n">
        <x:v>46199.5</x:v>
      </x:c>
      <x:c r="I31" s="86" t="inlineStr">
        <x:is>
          <x:t xml:space="preserve">EP report A10-0185/2026 on establishment of the digital euro, 26 June 2026</x:t>
        </x:is>
      </x:c>
      <x:c r="J31" s="84" t="str">
        <x:v>Source wording: “comprehensive privacy-preserving measures” (Proposed Article 34(4)). Report p73. EDPB guidelines here are a proposed future obligation; they are not published guidance established by this report.</x:v>
      </x:c>
      <x:c r="K31" s="86" t="inlineStr">
        <x:is>
          <x:t xml:space="preserve">Supporting official source</x:t>
        </x:is>
      </x:c>
      <x:c r="L31" s="84" t="str">
        <x:v>ECON Committee; rapporteur Fernando Navarrete Rojas</x:v>
      </x:c>
      <x:c r="M31" s="72"/>
    </x:row>
    <x:row r="32" ht="112" customHeight="1">
      <x:c r="A32" s="84" t="str">
        <x:v>Digital euro — ECON report A10-0185/2026</x:v>
      </x:c>
      <x:c r="B32" s="84" t="str">
        <x:v>Related privacy wording</x:v>
      </x:c>
      <x:c r="C32" s="84" t="str">
        <x:v>Committee report on proposed Regulation
Pending; ECON adopted 23 June 2026; report tabled 26 June; negotiating mandate confirmed 9 July; awaiting Parliament first-reading position</x:v>
      </x:c>
      <x:c r="D32" s="84" t="str">
        <x:v>Proposed Article 35(1a), (4); recital 76</x:v>
      </x:c>
      <x:c r="E32" s="84" t="str">
        <x:v>Personal-data segregation; pseudonymisation; encryption; identity/transaction unlinkability</x:v>
      </x:c>
      <x:c r="F32" s="84" t="str">
        <x:v>Would require central-bank processing with segregated data and updated privacy-preserving measures preventing user identification and transaction linking; recital76 names pseudonymisation and encryption.</x:v>
      </x:c>
      <x:c r="G32" s="84" t="str">
        <x:v>Committee legislative proposal/negotiating text; no binding effect before adoption. Recitals supply rationale, not standalone duties.</x:v>
      </x:c>
      <x:c r="H32" s="85" t="n">
        <x:v>46199.5</x:v>
      </x:c>
      <x:c r="I32" s="86" t="inlineStr">
        <x:is>
          <x:t xml:space="preserve">EP report A10-0185/2026 on establishment of the digital euro, 26 June 2026</x:t>
        </x:is>
      </x:c>
      <x:c r="J32" s="84" t="str">
        <x:v>Source wording: “comprehensive privacy-preserving measures” (Proposed Article 35(4); recital 76). Report pp74–75; recital76 p35. The named examples are in the recital; operative4 specifies outcome and segregation.</x:v>
      </x:c>
      <x:c r="K32" s="86" t="inlineStr">
        <x:is>
          <x:t xml:space="preserve">Supporting official source</x:t>
        </x:is>
      </x:c>
      <x:c r="L32" s="84" t="str">
        <x:v>ECON Committee; rapporteur Fernando Navarrete Rojas</x:v>
      </x:c>
      <x:c r="M32" s="72"/>
    </x:row>
    <x:row r="33" ht="112" customHeight="1">
      <x:c r="A33" s="84" t="str">
        <x:v>Digital euro — ECON report A10-0185/2026</x:v>
      </x:c>
      <x:c r="B33" s="84" t="str">
        <x:v>Related privacy wording</x:v>
      </x:c>
      <x:c r="C33" s="84" t="str">
        <x:v>Committee report on proposed Regulation
Pending; ECON adopted 23 June 2026; report tabled 26 June; negotiating mandate confirmed 9 July; awaiting Parliament first-reading position</x:v>
      </x:c>
      <x:c r="D33" s="84" t="str">
        <x:v>Proposed Article 35(8)</x:v>
      </x:c>
      <x:c r="E33" s="84" t="str">
        <x:v>Privacy-preserving single-access-point architecture</x:v>
      </x:c>
      <x:c r="F33" s="84" t="str">
        <x:v>Would safeguard holding-limit and emergency-switching queries so identity cannot be inferred by entities other than the user’s actual or prospective PSP, with minimisation, design/default and regular review.</x:v>
      </x:c>
      <x:c r="G33" s="84" t="str">
        <x:v>Committee legislative proposal/negotiating text; no binding effect before adoption. Recitals supply rationale, not standalone duties.</x:v>
      </x:c>
      <x:c r="H33" s="85" t="n">
        <x:v>46199.5</x:v>
      </x:c>
      <x:c r="I33" s="86" t="inlineStr">
        <x:is>
          <x:t xml:space="preserve">EP report A10-0185/2026 on establishment of the digital euro, 26 June 2026</x:t>
        </x:is>
      </x:c>
      <x:c r="J33" s="84" t="str">
        <x:v>Source wording: “comprehensive privacy-preserving measures” (Proposed Article 35(8)). Report p75. This is controlled inference prevention, not a claim that all associated data become anonymous.</x:v>
      </x:c>
      <x:c r="K33" s="86" t="inlineStr">
        <x:is>
          <x:t xml:space="preserve">Supporting official source</x:t>
        </x:is>
      </x:c>
      <x:c r="L33" s="84" t="str">
        <x:v>ECON Committee; rapporteur Fernando Navarrete Rojas</x:v>
      </x:c>
      <x:c r="M33" s="72"/>
    </x:row>
    <x:row r="34" ht="112" customHeight="1">
      <x:c r="A34" s="84" t="str">
        <x:v>Digital euro — ECON report A10-0185/2026</x:v>
      </x:c>
      <x:c r="B34" s="84" t="str">
        <x:v>Related privacy wording</x:v>
      </x:c>
      <x:c r="C34" s="84" t="str">
        <x:v>Committee report on proposed Regulation
Pending; ECON adopted 23 June 2026; report tabled 26 June; negotiating mandate confirmed 9 July; awaiting Parliament first-reading position</x:v>
      </x:c>
      <x:c r="D34" s="84" t="str">
        <x:v>Proposed Article 36(4)</x:v>
      </x:c>
      <x:c r="E34" s="84" t="str">
        <x:v>Privacy-preserving support-service processing; identity/transaction unlinkability</x:v>
      </x:c>
      <x:c r="F34" s="84" t="str">
        <x:v>Would permit support-service personal-data processing only with updated safeguards preventing support providers from identifying individual users or linking them to specific transactions.</x:v>
      </x:c>
      <x:c r="G34" s="84" t="str">
        <x:v>Committee legislative proposal/negotiating text; no binding effect before adoption. Recitals supply rationale, not standalone duties.</x:v>
      </x:c>
      <x:c r="H34" s="85" t="n">
        <x:v>46199.5</x:v>
      </x:c>
      <x:c r="I34" s="86" t="inlineStr">
        <x:is>
          <x:t xml:space="preserve">EP report A10-0185/2026 on establishment of the digital euro, 26 June 2026</x:t>
        </x:is>
      </x:c>
      <x:c r="J34" s="84" t="str">
        <x:v>Source wording: “comprehensive privacy-preserving measures” (Proposed Article 36(4)). Report p76.</x:v>
      </x:c>
      <x:c r="K34" s="86" t="inlineStr">
        <x:is>
          <x:t xml:space="preserve">Supporting official source</x:t>
        </x:is>
      </x:c>
      <x:c r="L34" s="84" t="str">
        <x:v>ECON Committee; rapporteur Fernando Navarrete Rojas</x:v>
      </x:c>
      <x:c r="M34" s="72"/>
    </x:row>
    <x:row r="35" ht="112" customHeight="1">
      <x:c r="A35" s="84" t="str">
        <x:v>Digital euro — ECON report A10-0185/2026</x:v>
      </x:c>
      <x:c r="B35" s="84" t="str">
        <x:v>Related safeguard</x:v>
      </x:c>
      <x:c r="C35" s="84" t="str">
        <x:v>Committee report on proposed Regulation
Pending; ECON adopted 23 June 2026; report tabled 26 June; negotiating mandate confirmed 9 July; awaiting Parliament first-reading position</x:v>
      </x:c>
      <x:c r="D35" s="84" t="str">
        <x:v>Proposed Articles 30(2)–(3), 34(1) final subparagraph and 37(2)–(4)</x:v>
      </x:c>
      <x:c r="E35" s="84" t="str">
        <x:v>Offline local settlement; non-retention of transaction data; identity separation</x:v>
      </x:c>
      <x:c r="F35" s="84" t="str">
        <x:v>Would provide direct device-to-device offline settlement without central intermediation and prohibit transaction-data retention by PSPs, support providers and central banks; funding/defunding records remain subject to AML rules.</x:v>
      </x:c>
      <x:c r="G35" s="84" t="str">
        <x:v>Committee legislative proposal/negotiating text; no binding effect before adoption. Recitals supply rationale, not standalone duties.</x:v>
      </x:c>
      <x:c r="H35" s="85" t="n">
        <x:v>46199.5</x:v>
      </x:c>
      <x:c r="I35" s="86" t="inlineStr">
        <x:is>
          <x:t xml:space="preserve">EP report A10-0185/2026 on establishment of the digital euro, 26 June 2026</x:t>
        </x:is>
      </x:c>
      <x:c r="J35" s="84" t="str">
        <x:v>Report pp69,73,76–77. Device transaction storage is permitted at the user’s request; funding/defunding is not anonymous. No advanced PET is named in these provisions.</x:v>
      </x:c>
      <x:c r="K35" s="86" t="inlineStr">
        <x:is>
          <x:t xml:space="preserve">Supporting official source</x:t>
        </x:is>
      </x:c>
      <x:c r="L35" s="84" t="str">
        <x:v>ECON Committee; rapporteur Fernando Navarrete Rojas</x:v>
      </x:c>
      <x:c r="M35" s="72"/>
    </x:row>
    <x:row r="36" ht="112" customHeight="1">
      <x:c r="A36" s="84" t="str">
        <x:v>Payment Services Regulation — provisional agreement PE787.675</x:v>
      </x:c>
      <x:c r="B36" s="84" t="str">
        <x:v>Related privacy wording</x:v>
      </x:c>
      <x:c r="C36" s="84" t="str">
        <x:v>Provisional interinstitutional agreement on proposed Regulation
Pending; awaiting Council first-reading position; agreed text approved in committee 5 May 2026</x:v>
      </x:c>
      <x:c r="D36" s="84" t="str">
        <x:v>Agreed Article 80(a); recital 98</x:v>
      </x:c>
      <x:c r="E36" s="84" t="str">
        <x:v>Pseudonymisation; encryption; technical reuse limitations</x:v>
      </x:c>
      <x:c r="F36" s="84" t="str">
        <x:v>Would permit necessary special-category data processing for payment-service purposes subject to technical safeguards including pseudonymisation or encryption and limits on reuse.</x:v>
      </x:c>
      <x:c r="G36" s="84" t="str">
        <x:v>Provisional agreed legislative text; not adopted law or an applicable obligation.</x:v>
      </x:c>
      <x:c r="H36" s="85" t="n">
        <x:v>46147.5</x:v>
      </x:c>
      <x:c r="I36" s="86" t="inlineStr">
        <x:is>
          <x:t xml:space="preserve">EP ECON provisional agreement, 5 May 2026, PE787.675, 2023/0210(COD)</x:t>
        </x:is>
      </x:c>
      <x:c r="J36" s="84" t="str">
        <x:v>Source wording: “privacy-preserving measures” (Agreed Article 80(a); recital 98). PDF pp98,282. This is agreed proposal text, not an independent current GDPR permission.</x:v>
      </x:c>
      <x:c r="K36" s="86" t="inlineStr">
        <x:is>
          <x:t xml:space="preserve">Supporting official source</x:t>
        </x:is>
      </x:c>
      <x:c r="L36" s="84" t="str">
        <x:v>Interinstitutional negotiating text; published by ECON</x:v>
      </x:c>
      <x:c r="M36" s="72"/>
    </x:row>
    <x:row r="37" ht="112" customHeight="1">
      <x:c r="A37" s="84" t="str">
        <x:v>Payment Services Regulation — provisional agreement PE787.675</x:v>
      </x:c>
      <x:c r="B37" s="84" t="str">
        <x:v>Named technique</x:v>
      </x:c>
      <x:c r="C37" s="84" t="str">
        <x:v>Provisional interinstitutional agreement on proposed Regulation
Pending; awaiting Council first-reading position; agreed text approved in committee 5 May 2026</x:v>
      </x:c>
      <x:c r="D37" s="84" t="str">
        <x:v>Agreed Article 83a(2), (4); recital 103a</x:v>
      </x:c>
      <x:c r="E37" s="84" t="str">
        <x:v>Pseudonymisation; encryption; secure fraud-information sharing</x:v>
      </x:c>
      <x:c r="F37" s="84" t="str">
        <x:v>Would require proportionate technical/organisational safeguards allowing pseudonymisation for fraud sharing and joint DPIAs; recital103a additionally names encryption.</x:v>
      </x:c>
      <x:c r="G37" s="84" t="str">
        <x:v>Provisional agreed legislative text; not adopted law or an applicable obligation.</x:v>
      </x:c>
      <x:c r="H37" s="85" t="n">
        <x:v>46147.5</x:v>
      </x:c>
      <x:c r="I37" s="86" t="inlineStr">
        <x:is>
          <x:t xml:space="preserve">EP ECON provisional agreement, 5 May 2026, PE787.675, 2023/0210(COD)</x:t>
        </x:is>
      </x:c>
      <x:c r="J37" s="84" t="str">
        <x:v>PDF pp103,289–290. Updated exact provision is83a(2), distinct from earlier proposal numbering.</x:v>
      </x:c>
      <x:c r="K37" s="86" t="inlineStr">
        <x:is>
          <x:t xml:space="preserve">Supporting official source</x:t>
        </x:is>
      </x:c>
      <x:c r="L37" s="84" t="str">
        <x:v>Interinstitutional negotiating text; published by ECON</x:v>
      </x:c>
      <x:c r="M37" s="72"/>
    </x:row>
    <x:row r="38" ht="112" customHeight="1">
      <x:c r="A38" s="84" t="str">
        <x:v>Payment Services Regulation — provisional agreement PE787.675</x:v>
      </x:c>
      <x:c r="B38" s="84" t="str">
        <x:v>Named technique</x:v>
      </x:c>
      <x:c r="C38" s="84" t="str">
        <x:v>Provisional interinstitutional agreement on proposed Regulation
Pending; awaiting Council first-reading position; agreed text approved in committee 5 May 2026</x:v>
      </x:c>
      <x:c r="D38" s="84" t="str">
        <x:v>Agreed Article 101(1)–(3); recital 136</x:v>
      </x:c>
      <x:c r="E38" s="84" t="str">
        <x:v>Anonymisation of enforcement publications</x:v>
      </x:c>
      <x:c r="F38" s="84" t="str">
        <x:v>Would normally withhold natural-person identities and publish their appeal information anonymously, subject to a justified necessary-publication exception for financial stability or effective enforcement.</x:v>
      </x:c>
      <x:c r="G38" s="84" t="str">
        <x:v>Provisional agreed legislative text; not adopted law or an applicable obligation.</x:v>
      </x:c>
      <x:c r="H38" s="85" t="n">
        <x:v>46147.5</x:v>
      </x:c>
      <x:c r="I38" s="86" t="inlineStr">
        <x:is>
          <x:t xml:space="preserve">EP ECON provisional agreement, 5 May 2026, PE787.675, 2023/0210(COD)</x:t>
        </x:is>
      </x:c>
      <x:c r="J38" s="84" t="str">
        <x:v>PDF pp127,330–331. Exception in101(2) must be preserved.</x:v>
      </x:c>
      <x:c r="K38" s="86" t="inlineStr">
        <x:is>
          <x:t xml:space="preserve">Supporting official source</x:t>
        </x:is>
      </x:c>
      <x:c r="L38" s="84" t="str">
        <x:v>Interinstitutional negotiating text; published by ECON</x:v>
      </x:c>
      <x:c r="M38" s="72"/>
    </x:row>
    <x:row r="39" ht="112" customHeight="1">
      <x:c r="A39" s="84" t="str">
        <x:v>Payment Services Regulation — provisional agreement PE787.675</x:v>
      </x:c>
      <x:c r="B39" s="84" t="str">
        <x:v>Named technique</x:v>
      </x:c>
      <x:c r="C39" s="84" t="str">
        <x:v>Provisional interinstitutional agreement on proposed Regulation
Pending; awaiting Council first-reading position; agreed text approved in committee 5 May 2026</x:v>
      </x:c>
      <x:c r="D39" s="84" t="str">
        <x:v>Agreed Article 102(1); recital 137</x:v>
      </x:c>
      <x:c r="E39" s="84" t="str">
        <x:v>Anonymisation; aggregation</x:v>
      </x:c>
      <x:c r="F39" s="84" t="str">
        <x:v>Would require anonymised, aggregated reports to EBA about enforcement proceedings, sanctions, settlements and related outcomes.</x:v>
      </x:c>
      <x:c r="G39" s="84" t="str">
        <x:v>Provisional agreed legislative text; not adopted law or an applicable obligation.</x:v>
      </x:c>
      <x:c r="H39" s="85" t="n">
        <x:v>46147.5</x:v>
      </x:c>
      <x:c r="I39" s="86" t="inlineStr">
        <x:is>
          <x:t xml:space="preserve">EP ECON provisional agreement, 5 May 2026, PE787.675, 2023/0210(COD)</x:t>
        </x:is>
      </x:c>
      <x:c r="J39" s="84" t="str">
        <x:v>PDF pp128,332.</x:v>
      </x:c>
      <x:c r="K39" s="86" t="inlineStr">
        <x:is>
          <x:t xml:space="preserve">Supporting official source</x:t>
        </x:is>
      </x:c>
      <x:c r="L39" s="84" t="str">
        <x:v>Interinstitutional negotiating text; published by ECON</x:v>
      </x:c>
      <x:c r="M39" s="72"/>
    </x:row>
    <x:row r="40" ht="112" customHeight="1">
      <x:c r="A40" s="84" t="str">
        <x:v>Payment Services Regulation — provisional agreement PE787.675</x:v>
      </x:c>
      <x:c r="B40" s="84" t="str">
        <x:v>Named technique</x:v>
      </x:c>
      <x:c r="C40" s="84" t="str">
        <x:v>Provisional interinstitutional agreement on proposed Regulation
Pending; awaiting Council first-reading position; agreed text approved in committee 5 May 2026</x:v>
      </x:c>
      <x:c r="D40" s="84" t="str">
        <x:v>Agreed Article 104(5)</x:v>
      </x:c>
      <x:c r="E40" s="84" t="str">
        <x:v>Anonymised publication</x:v>
      </x:c>
      <x:c r="F40" s="84" t="str">
        <x:v>Would require EBA notices about intervention decisions concerning natural persons to be published only in anonymised form.</x:v>
      </x:c>
      <x:c r="G40" s="84" t="str">
        <x:v>Provisional agreed legislative text; not adopted law or an applicable obligation.</x:v>
      </x:c>
      <x:c r="H40" s="85" t="n">
        <x:v>46147.5</x:v>
      </x:c>
      <x:c r="I40" s="86" t="inlineStr">
        <x:is>
          <x:t xml:space="preserve">EP ECON provisional agreement, 5 May 2026, PE787.675, 2023/0210(COD)</x:t>
        </x:is>
      </x:c>
      <x:c r="J40" s="84" t="str">
        <x:v>PDF p335.</x:v>
      </x:c>
      <x:c r="K40" s="86" t="inlineStr">
        <x:is>
          <x:t xml:space="preserve">Supporting official source</x:t>
        </x:is>
      </x:c>
      <x:c r="L40" s="84" t="str">
        <x:v>Interinstitutional negotiating text; published by ECON</x:v>
      </x:c>
      <x:c r="M40" s="72"/>
    </x:row>
    <x:row r="41" ht="112" customHeight="1">
      <x:c r="A41" s="84" t="str">
        <x:v>Payment Services Regulation — provisional agreement PE787.675</x:v>
      </x:c>
      <x:c r="B41" s="84" t="str">
        <x:v>Related safeguard</x:v>
      </x:c>
      <x:c r="C41" s="84" t="str">
        <x:v>Provisional interinstitutional agreement on proposed Regulation
Pending; awaiting Council first-reading position; agreed text approved in committee 5 May 2026</x:v>
      </x:c>
      <x:c r="D41" s="84" t="str">
        <x:v>Agreed Articles 10(1)(c)(ii) and 29(1)(b)</x:v>
      </x:c>
      <x:c r="E41" s="84" t="str">
        <x:v>Anonymous payment instruments</x:v>
      </x:c>
      <x:c r="F41" s="84" t="str">
        <x:v>Would retain specific information and liability derogations where qualifying low-value payment instruments are used anonymously.</x:v>
      </x:c>
      <x:c r="G41" s="84" t="str">
        <x:v>Provisional agreed legislative text; not adopted law or an applicable obligation.</x:v>
      </x:c>
      <x:c r="H41" s="85" t="n">
        <x:v>46147.5</x:v>
      </x:c>
      <x:c r="I41" s="86" t="inlineStr">
        <x:is>
          <x:t xml:space="preserve">EP ECON provisional agreement, 5 May 2026, PE787.675, 2023/0210(COD)</x:t>
        </x:is>
      </x:c>
      <x:c r="J41" s="84" t="str">
        <x:v>PDF pp158,184; applies only within the stated low-value instrument conditions. This is a boundary/context reference, not an encryption or anonymisation mandate.</x:v>
      </x:c>
      <x:c r="K41" s="86" t="inlineStr">
        <x:is>
          <x:t xml:space="preserve">Supporting official source</x:t>
        </x:is>
      </x:c>
      <x:c r="L41" s="84" t="str">
        <x:v>Interinstitutional negotiating text; published by ECON</x:v>
      </x:c>
      <x:c r="M41" s="72"/>
    </x:row>
    <x:row r="42" ht="98" customHeight="1">
      <x:c r="A42" s="84" t="str">
        <x:v>CSAM Regulation proposal — COM(2022)209</x:v>
      </x:c>
      <x:c r="B42" s="84" t="str">
        <x:v>Named technique</x:v>
      </x:c>
      <x:c r="C42" s="84" t="str">
        <x:v>Commission legislative proposal
Pending proposal; OEIL awaits Parliament first-reading position</x:v>
      </x:c>
      <x:c r="D42" s="84" t="str">
        <x:v>Recital 26</x:v>
      </x:c>
      <x:c r="E42" s="84" t="str">
        <x:v>End-to-end encryption</x:v>
      </x:c>
      <x:c r="F42" s="84" t="str">
        <x:v>Recognises encryption’s security value but applies detection obligations irrespective of technology; does not contain Parliament’s later express exclusion of encrypted communications.</x:v>
      </x:c>
      <x:c r="G42" s="84" t="str">
        <x:v>Proposed rule or policy explanation; no binding legal effect. The permanent regulation remains pending.</x:v>
      </x:c>
      <x:c r="H42" s="85" t="n">
        <x:v>44692.5</x:v>
      </x:c>
      <x:c r="I42" s="86" t="inlineStr">
        <x:is>
          <x:t xml:space="preserve">Commission proposal, 2022/0155(COD)</x:t>
        </x:is>
      </x:c>
      <x:c r="J42" s="84" t="str">
        <x:v>Official full HTML inspected through browser. Original Commission wording, distinguished from Parliament amendments.</x:v>
      </x:c>
      <x:c r="K42" s="86" t="inlineStr">
        <x:is>
          <x:t xml:space="preserve">Supporting official source</x:t>
        </x:is>
      </x:c>
      <x:c r="L42" s="84" t="str">
        <x:v>European Commission</x:v>
      </x:c>
      <x:c r="M42" s="72"/>
    </x:row>
    <x:row r="43" ht="98" customHeight="1">
      <x:c r="A43" s="84" t="str">
        <x:v>CSAM Regulation proposal — COM(2022)209</x:v>
      </x:c>
      <x:c r="B43" s="84" t="str">
        <x:v>Related safeguard</x:v>
      </x:c>
      <x:c r="C43" s="84" t="str">
        <x:v>Commission legislative proposal
Pending proposal; OEIL awaits Parliament first-reading position</x:v>
      </x:c>
      <x:c r="D43" s="84" t="str">
        <x:v>Article 10(3)(b)–(d); Article 10(4)(a)–(b)</x:v>
      </x:c>
      <x:c r="E43" s="84" t="str">
        <x:v>Least-intrusive detection; minimisation; purpose limitation</x:v>
      </x:c>
      <x:c r="F43" s="84" t="str">
        <x:v>Requires state-of-the-art, least-intrusive detection, minimal information extraction and safeguards against misuse. No specific PET algorithm is prescribed.</x:v>
      </x:c>
      <x:c r="G43" s="84" t="str">
        <x:v>Proposed rule or policy explanation; no binding legal effect. The permanent regulation remains pending.</x:v>
      </x:c>
      <x:c r="H43" s="85" t="n">
        <x:v>44692.5</x:v>
      </x:c>
      <x:c r="I43" s="86" t="inlineStr">
        <x:is>
          <x:t xml:space="preserve">Commission proposal, 2022/0155(COD)</x:t>
        </x:is>
      </x:c>
      <x:c r="J43" s="84" t="str">
        <x:v>Official full HTML inspected through browser. Original Commission wording, distinguished from Parliament amendments.</x:v>
      </x:c>
      <x:c r="K43" s="86" t="inlineStr">
        <x:is>
          <x:t xml:space="preserve">Supporting official source</x:t>
        </x:is>
      </x:c>
      <x:c r="L43" s="84" t="str">
        <x:v>European Commission</x:v>
      </x:c>
      <x:c r="M43" s="72"/>
    </x:row>
    <x:row r="44" ht="98" customHeight="1">
      <x:c r="A44" s="84" t="str">
        <x:v>CSAM Regulation proposal — COM(2022)209</x:v>
      </x:c>
      <x:c r="B44" s="84" t="str">
        <x:v>Named technique</x:v>
      </x:c>
      <x:c r="C44" s="84" t="str">
        <x:v>Commission legislative proposal
Pending proposal; OEIL awaits Parliament first-reading position</x:v>
      </x:c>
      <x:c r="D44" s="84" t="str">
        <x:v>Recitals 28,75; Articles 3(3),43(1)(b),43(6)(a)</x:v>
      </x:c>
      <x:c r="E44" s="84" t="str">
        <x:v>Anonymised samples; anonymised statistics</x:v>
      </x:c>
      <x:c r="F44" s="84" t="str">
        <x:v>Uses anonymised samples for risk-assessment support and detection evaluation, and anonymised/non-personal information for analysis and transparency.</x:v>
      </x:c>
      <x:c r="G44" s="84" t="str">
        <x:v>Proposed rule or policy explanation; no binding legal effect. The permanent regulation remains pending.</x:v>
      </x:c>
      <x:c r="H44" s="85" t="n">
        <x:v>44692.5</x:v>
      </x:c>
      <x:c r="I44" s="86" t="inlineStr">
        <x:is>
          <x:t xml:space="preserve">Commission proposal, 2022/0155(COD)</x:t>
        </x:is>
      </x:c>
      <x:c r="J44" s="84" t="str">
        <x:v>Official full HTML inspected through browser. Original Commission wording, distinguished from Parliament amendments.</x:v>
      </x:c>
      <x:c r="K44" s="86" t="inlineStr">
        <x:is>
          <x:t xml:space="preserve">Supporting official source</x:t>
        </x:is>
      </x:c>
      <x:c r="L44" s="84" t="str">
        <x:v>European Commission</x:v>
      </x:c>
      <x:c r="M44" s="72"/>
    </x:row>
    <x:row r="45" ht="98" customHeight="1">
      <x:c r="A45" s="84" t="str">
        <x:v>CSAM Regulation proposal — COM(2022)209</x:v>
      </x:c>
      <x:c r="B45" s="84" t="str">
        <x:v>Related safeguard</x:v>
      </x:c>
      <x:c r="C45" s="84" t="str">
        <x:v>Commission legislative proposal
Pending proposal; OEIL awaits Parliament first-reading position</x:v>
      </x:c>
      <x:c r="D45" s="84" t="str">
        <x:v>Article 22(1), second subparagraph</x:v>
      </x:c>
      <x:c r="E45" s="84" t="str">
        <x:v>Non-personal information for improving detection</x:v>
      </x:c>
      <x:c r="F45" s="84" t="str">
        <x:v>Allows preservation for detection improvement while prohibiting retention of personal data for that purpose.</x:v>
      </x:c>
      <x:c r="G45" s="84" t="str">
        <x:v>Proposed rule or policy explanation; no binding legal effect. The permanent regulation remains pending.</x:v>
      </x:c>
      <x:c r="H45" s="85" t="n">
        <x:v>44692.5</x:v>
      </x:c>
      <x:c r="I45" s="86" t="inlineStr">
        <x:is>
          <x:t xml:space="preserve">Commission proposal, 2022/0155(COD)</x:t>
        </x:is>
      </x:c>
      <x:c r="J45" s="84" t="str">
        <x:v>Official full HTML inspected through browser. Original Commission wording, distinguished from Parliament amendments.</x:v>
      </x:c>
      <x:c r="K45" s="86" t="inlineStr">
        <x:is>
          <x:t xml:space="preserve">Supporting official source</x:t>
        </x:is>
      </x:c>
      <x:c r="L45" s="84" t="str">
        <x:v>European Commission</x:v>
      </x:c>
      <x:c r="M45" s="72"/>
    </x:row>
    <x:row r="46" ht="98" customHeight="1">
      <x:c r="A46" s="84" t="str">
        <x:v>CSAM Regulation proposal — COM(2022)209</x:v>
      </x:c>
      <x:c r="B46" s="84" t="str">
        <x:v>Related safeguard</x:v>
      </x:c>
      <x:c r="C46" s="84" t="str">
        <x:v>Commission legislative proposal
Pending proposal; OEIL awaits Parliament first-reading position</x:v>
      </x:c>
      <x:c r="D46" s="84" t="str">
        <x:v>Explanatory memorandum, section2 — Proportionality</x:v>
      </x:c>
      <x:c r="E46" s="84" t="str">
        <x:v>Anonymous review; least-intrusive detection</x:v>
      </x:c>
      <x:c r="F46" s="84" t="str">
        <x:v>Explains intended anonymous review before identifying users only when potential abuse is detected; this is the Commission’s proportionality rationale, not a separate PET specification.</x:v>
      </x:c>
      <x:c r="G46" s="84" t="str">
        <x:v>Proposed rule or policy explanation; no binding legal effect. The permanent regulation remains pending.</x:v>
      </x:c>
      <x:c r="H46" s="85" t="n">
        <x:v>44692.5</x:v>
      </x:c>
      <x:c r="I46" s="86" t="inlineStr">
        <x:is>
          <x:t xml:space="preserve">Commission proposal, 2022/0155(COD)</x:t>
        </x:is>
      </x:c>
      <x:c r="J46" s="84" t="str">
        <x:v>Official full HTML inspected through browser. Original Commission wording, distinguished from Parliament amendments.</x:v>
      </x:c>
      <x:c r="K46" s="86" t="inlineStr">
        <x:is>
          <x:t xml:space="preserve">Supporting official source</x:t>
        </x:is>
      </x:c>
      <x:c r="L46" s="84" t="str">
        <x:v>European Commission</x:v>
      </x:c>
      <x:c r="M46" s="72"/>
    </x:row>
    <x:row r="47" ht="98" customHeight="1">
      <x:c r="A47" s="84" t="str">
        <x:v>Financial Data Access (FiDA) proposal — COM(2023) 360 final</x:v>
      </x:c>
      <x:c r="B47" s="84" t="str">
        <x:v>Named technique</x:v>
      </x:c>
      <x:c r="C47" s="84" t="str">
        <x:v>Commission proposal for regulation
Pending legislative procedure 2023/0205(COD); not adopted law</x:v>
      </x:c>
      <x:c r="D47" s="84" t="str">
        <x:v>Recital 43</x:v>
      </x:c>
      <x:c r="E47" s="84" t="str">
        <x:v>Anonymisation</x:v>
      </x:c>
      <x:c r="F47" s="84" t="str">
        <x:v>Explains anonymous publication of penalties concerning natural persons, unless identifying publication is necessary for effective enforcement and justified.</x:v>
      </x:c>
      <x:c r="G47" s="84" t="str">
        <x:v>Proposed obligation only; no current FiDA obligation arises from this text.</x:v>
      </x:c>
      <x:c r="H47" s="85" t="str">
        <x:v>28 June 2023</x:v>
      </x:c>
      <x:c r="I47" s="86" t="inlineStr">
        <x:is>
          <x:t xml:space="preserve">COM(2023) 360 final — framework for Financial Data Access</x:t>
        </x:is>
      </x:c>
      <x:c r="J47" s="84" t="str">
        <x:v>Official 54-page Commission PDF downloaded and fully keyword-scanned. No explicit privacy-enhancing-technology label identified; anonymised publication is expressly named. Exact source: printed pp.22–23; PDF pp.23–24.</x:v>
      </x:c>
      <x:c r="K47" s="86" t="inlineStr">
        <x:is>
          <x:t xml:space="preserve">Supporting official source</x:t>
        </x:is>
      </x:c>
      <x:c r="L47" s="84" t="str"/>
      <x:c r="M47" s="72"/>
    </x:row>
    <x:row r="48" ht="98" customHeight="1">
      <x:c r="A48" s="84" t="str">
        <x:v>Financial Data Access (FiDA) proposal — COM(2023) 360 final</x:v>
      </x:c>
      <x:c r="B48" s="84" t="str">
        <x:v>Named technique</x:v>
      </x:c>
      <x:c r="C48" s="84" t="str">
        <x:v>Commission proposal for regulation
Pending legislative procedure 2023/0205(COD); not adopted law</x:v>
      </x:c>
      <x:c r="D48" s="84" t="str">
        <x:v>Article 14(7), final subparagraph</x:v>
      </x:c>
      <x:c r="E48" s="84" t="str">
        <x:v>Anonymisation</x:v>
      </x:c>
      <x:c r="F48" s="84" t="str">
        <x:v>Would require publication of withdrawal of a financial information service provider's authorisation in an anonymised version.</x:v>
      </x:c>
      <x:c r="G48" s="84" t="str">
        <x:v>Proposed obligation only; no current FiDA obligation arises from this text.</x:v>
      </x:c>
      <x:c r="H48" s="85" t="str">
        <x:v>28 June 2023</x:v>
      </x:c>
      <x:c r="I48" s="86" t="inlineStr">
        <x:is>
          <x:t xml:space="preserve">COM(2023) 360 final — framework for Financial Data Access</x:t>
        </x:is>
      </x:c>
      <x:c r="J48" s="84" t="str">
        <x:v>Official 54-page Commission PDF downloaded and fully keyword-scanned. No explicit privacy-enhancing-technology label identified; anonymised publication is expressly named. Exact source: printed p.40; PDF p.41.</x:v>
      </x:c>
      <x:c r="K48" s="86" t="inlineStr">
        <x:is>
          <x:t xml:space="preserve">Supporting official source</x:t>
        </x:is>
      </x:c>
      <x:c r="L48" s="84" t="str"/>
      <x:c r="M48" s="72"/>
    </x:row>
    <x:row r="49" ht="98" customHeight="1">
      <x:c r="A49" s="84" t="str">
        <x:v>Financial Data Access (FiDA) proposal — COM(2023) 360 final</x:v>
      </x:c>
      <x:c r="B49" s="84" t="str">
        <x:v>Named technique</x:v>
      </x:c>
      <x:c r="C49" s="84" t="str">
        <x:v>Commission proposal for regulation
Pending legislative procedure 2023/0205(COD); not adopted law</x:v>
      </x:c>
      <x:c r="D49" s="84" t="str">
        <x:v>Article 15(2)</x:v>
      </x:c>
      <x:c r="E49" s="84" t="str">
        <x:v>Anonymisation</x:v>
      </x:c>
      <x:c r="F49" s="84" t="str">
        <x:v>Would restrict the EBA central register to anonymised data.</x:v>
      </x:c>
      <x:c r="G49" s="84" t="str">
        <x:v>Proposed obligation only; no current FiDA obligation arises from this text.</x:v>
      </x:c>
      <x:c r="H49" s="85" t="str">
        <x:v>28 June 2023</x:v>
      </x:c>
      <x:c r="I49" s="86" t="inlineStr">
        <x:is>
          <x:t xml:space="preserve">COM(2023) 360 final — framework for Financial Data Access</x:t>
        </x:is>
      </x:c>
      <x:c r="J49" s="84" t="str">
        <x:v>Official 54-page Commission PDF downloaded and fully keyword-scanned. No explicit privacy-enhancing-technology label identified; anonymised publication is expressly named. Exact source: printed p.40; PDF p.41.</x:v>
      </x:c>
      <x:c r="K49" s="86" t="inlineStr">
        <x:is>
          <x:t xml:space="preserve">Supporting official source</x:t>
        </x:is>
      </x:c>
      <x:c r="L49" s="84" t="str"/>
      <x:c r="M49" s="72"/>
    </x:row>
    <x:row r="50" ht="98" customHeight="1">
      <x:c r="A50" s="84" t="str">
        <x:v>Financial Data Access (FiDA) proposal — COM(2023) 360 final</x:v>
      </x:c>
      <x:c r="B50" s="84" t="str">
        <x:v>Named technique</x:v>
      </x:c>
      <x:c r="C50" s="84" t="str">
        <x:v>Commission proposal for regulation
Pending legislative procedure 2023/0205(COD); not adopted law</x:v>
      </x:c>
      <x:c r="D50" s="84" t="str">
        <x:v>Article 25(3), read with paragraphs 1–2</x:v>
      </x:c>
      <x:c r="E50" s="84" t="str">
        <x:v>Anonymisation</x:v>
      </x:c>
      <x:c r="F50" s="84" t="str">
        <x:v>Would require anonymous publication of appeal information concerning natural persons unless the identifying-publication derogation applies.</x:v>
      </x:c>
      <x:c r="G50" s="84" t="str">
        <x:v>Proposed obligation only; no current FiDA obligation arises from this text.</x:v>
      </x:c>
      <x:c r="H50" s="85" t="str">
        <x:v>28 June 2023</x:v>
      </x:c>
      <x:c r="I50" s="86" t="inlineStr">
        <x:is>
          <x:t xml:space="preserve">COM(2023) 360 final — framework for Financial Data Access</x:t>
        </x:is>
      </x:c>
      <x:c r="J50" s="84" t="str">
        <x:v>Official 54-page Commission PDF downloaded and fully keyword-scanned. No explicit privacy-enhancing-technology label identified; anonymised publication is expressly named. Exact source: printed pp.47–48; PDF pp.48–49.</x:v>
      </x:c>
      <x:c r="K50" s="86" t="inlineStr">
        <x:is>
          <x:t xml:space="preserve">Supporting official source</x:t>
        </x:is>
      </x:c>
      <x:c r="L50" s="84" t="str"/>
      <x:c r="M50" s="72"/>
    </x:row>
    <x:row r="51" ht="112" customHeight="1">
      <x:c r="A51" s="84" t="str">
        <x:v>ePrivacy Regulation proposal — COM(2017) 10 final</x:v>
      </x:c>
      <x:c r="B51" s="84" t="str">
        <x:v>Named technique</x:v>
      </x:c>
      <x:c r="C51" s="84" t="str">
        <x:v>Withdrawn Commission proposal
Historical proposal; withdrawn by Commission on 6 October 2025; never adopted as a regulation</x:v>
      </x:c>
      <x:c r="D51" s="84" t="str">
        <x:v>Recital 15</x:v>
      </x:c>
      <x:c r="E51" s="84" t="str">
        <x:v>Encryption (absence of encryption discussed)</x:v>
      </x:c>
      <x:c r="F51" s="84" t="str">
        <x:v>Identifies interception of unencrypted wireless traffic as a privacy threat; contextual reference rather than an encryption mandate.</x:v>
      </x:c>
      <x:c r="G51" s="84" t="str">
        <x:v>Historical proposed text only; no obligation arises from this withdrawn proposal.</x:v>
      </x:c>
      <x:c r="H51" s="85" t="str">
        <x:v>10 January 2017</x:v>
      </x:c>
      <x:c r="I51" s="86" t="inlineStr">
        <x:is>
          <x:t xml:space="preserve">COM(2017) 10 final — proposed Regulation on Privacy and Electronic Communications</x:t>
        </x:is>
      </x:c>
      <x:c r="J51" s="84" t="str">
        <x:v>Official Commission PDF full text read and keyword-scanned; withdrawal confirmed in official procedure record. </x:v>
      </x:c>
      <x:c r="K51" s="86" t="inlineStr">
        <x:is>
          <x:t xml:space="preserve">Supporting official source</x:t>
        </x:is>
      </x:c>
      <x:c r="L51" s="84" t="str"/>
      <x:c r="M51" s="72"/>
    </x:row>
    <x:row r="52" ht="112" customHeight="1">
      <x:c r="A52" s="84" t="str">
        <x:v>ePrivacy Regulation proposal — COM(2017) 10 final</x:v>
      </x:c>
      <x:c r="B52" s="84" t="str">
        <x:v>Named technique</x:v>
      </x:c>
      <x:c r="C52" s="84" t="str">
        <x:v>Withdrawn Commission proposal
Historical proposal; withdrawn by Commission on 6 October 2025; never adopted as a regulation</x:v>
      </x:c>
      <x:c r="D52" s="84" t="str">
        <x:v>Recital 17</x:v>
      </x:c>
      <x:c r="E52" s="84" t="str">
        <x:v>Anonymisation; linkability</x:v>
      </x:c>
      <x:c r="F52" s="84" t="str">
        <x:v>Discusses heatmaps and movement analysis, explaining why anonymous information may not provide the identifiers needed to connect positions over time.</x:v>
      </x:c>
      <x:c r="G52" s="84" t="str">
        <x:v>Historical proposed text only; no obligation arises from this withdrawn proposal.</x:v>
      </x:c>
      <x:c r="H52" s="85" t="str">
        <x:v>10 January 2017</x:v>
      </x:c>
      <x:c r="I52" s="86" t="inlineStr">
        <x:is>
          <x:t xml:space="preserve">COM(2017) 10 final — proposed Regulation on Privacy and Electronic Communications</x:t>
        </x:is>
      </x:c>
      <x:c r="J52" s="84" t="str">
        <x:v>Official Commission PDF full text read and keyword-scanned; withdrawal confirmed in official procedure record. </x:v>
      </x:c>
      <x:c r="K52" s="86" t="inlineStr">
        <x:is>
          <x:t xml:space="preserve">Supporting official source</x:t>
        </x:is>
      </x:c>
      <x:c r="L52" s="84" t="str"/>
      <x:c r="M52" s="72"/>
    </x:row>
    <x:row r="53" ht="112" customHeight="1">
      <x:c r="A53" s="84" t="str">
        <x:v>ePrivacy Regulation proposal — COM(2017) 10 final</x:v>
      </x:c>
      <x:c r="B53" s="84" t="str">
        <x:v>Named technique</x:v>
      </x:c>
      <x:c r="C53" s="84" t="str">
        <x:v>Withdrawn Commission proposal
Historical proposal; withdrawn by Commission on 6 October 2025; never adopted as a regulation</x:v>
      </x:c>
      <x:c r="D53" s="84" t="str">
        <x:v>Recital 37; Article 17</x:v>
      </x:c>
      <x:c r="E53" s="84" t="str">
        <x:v>Encryption</x:v>
      </x:c>
      <x:c r="F53" s="84" t="str">
        <x:v>Would encourage informing users about encryption as a communications-security measure, alongside provider remediation duties.</x:v>
      </x:c>
      <x:c r="G53" s="84" t="str">
        <x:v>Historical proposed text only; no obligation arises from this withdrawn proposal.</x:v>
      </x:c>
      <x:c r="H53" s="85" t="str">
        <x:v>10 January 2017</x:v>
      </x:c>
      <x:c r="I53" s="86" t="inlineStr">
        <x:is>
          <x:t xml:space="preserve">COM(2017) 10 final — proposed Regulation on Privacy and Electronic Communications</x:t>
        </x:is>
      </x:c>
      <x:c r="J53" s="84" t="str">
        <x:v>Official Commission PDF full text read and keyword-scanned; withdrawal confirmed in official procedure record. </x:v>
      </x:c>
      <x:c r="K53" s="86" t="inlineStr">
        <x:is>
          <x:t xml:space="preserve">Supporting official source</x:t>
        </x:is>
      </x:c>
      <x:c r="L53" s="84" t="str"/>
      <x:c r="M53" s="72"/>
    </x:row>
    <x:row r="54" ht="112" customHeight="1">
      <x:c r="A54" s="84" t="str">
        <x:v>ePrivacy Regulation proposal — COM(2017) 10 final</x:v>
      </x:c>
      <x:c r="B54" s="84" t="str">
        <x:v>Named technique</x:v>
      </x:c>
      <x:c r="C54" s="84" t="str">
        <x:v>Withdrawn Commission proposal
Historical proposal; withdrawn by Commission on 6 October 2025; never adopted as a regulation</x:v>
      </x:c>
      <x:c r="D54" s="84" t="str">
        <x:v>Article 6(2)(c)</x:v>
      </x:c>
      <x:c r="E54" s="84" t="str">
        <x:v>Anonymisation</x:v>
      </x:c>
      <x:c r="F54" s="84" t="str">
        <x:v>Would condition consent-based metadata processing on inability to achieve the specified purposes using anonymous information.</x:v>
      </x:c>
      <x:c r="G54" s="84" t="str">
        <x:v>Historical proposed text only; no obligation arises from this withdrawn proposal.</x:v>
      </x:c>
      <x:c r="H54" s="85" t="str">
        <x:v>10 January 2017</x:v>
      </x:c>
      <x:c r="I54" s="86" t="inlineStr">
        <x:is>
          <x:t xml:space="preserve">COM(2017) 10 final — proposed Regulation on Privacy and Electronic Communications</x:t>
        </x:is>
      </x:c>
      <x:c r="J54" s="84" t="str">
        <x:v>Official Commission PDF full text read and keyword-scanned; withdrawal confirmed in official procedure record. </x:v>
      </x:c>
      <x:c r="K54" s="86" t="inlineStr">
        <x:is>
          <x:t xml:space="preserve">Supporting official source</x:t>
        </x:is>
      </x:c>
      <x:c r="L54" s="84" t="str"/>
      <x:c r="M54" s="72"/>
    </x:row>
    <x:row r="55" ht="112" customHeight="1">
      <x:c r="A55" s="84" t="str">
        <x:v>ePrivacy Regulation proposal — COM(2017) 10 final</x:v>
      </x:c>
      <x:c r="B55" s="84" t="str">
        <x:v>Named technique</x:v>
      </x:c>
      <x:c r="C55" s="84" t="str">
        <x:v>Withdrawn Commission proposal
Historical proposal; withdrawn by Commission on 6 October 2025; never adopted as a regulation</x:v>
      </x:c>
      <x:c r="D55" s="84" t="str">
        <x:v>Article 6(3)(b)</x:v>
      </x:c>
      <x:c r="E55" s="84" t="str">
        <x:v>Anonymisation</x:v>
      </x:c>
      <x:c r="F55" s="84" t="str">
        <x:v>Would condition consent-based content processing on inability to achieve purposes with anonymous information, alongside all-user consent and supervisory consultation.</x:v>
      </x:c>
      <x:c r="G55" s="84" t="str">
        <x:v>Historical proposed text only; no obligation arises from this withdrawn proposal.</x:v>
      </x:c>
      <x:c r="H55" s="85" t="str">
        <x:v>10 January 2017</x:v>
      </x:c>
      <x:c r="I55" s="86" t="inlineStr">
        <x:is>
          <x:t xml:space="preserve">COM(2017) 10 final — proposed Regulation on Privacy and Electronic Communications</x:t>
        </x:is>
      </x:c>
      <x:c r="J55" s="84" t="str">
        <x:v>Official Commission PDF full text read and keyword-scanned; withdrawal confirmed in official procedure record. </x:v>
      </x:c>
      <x:c r="K55" s="86" t="inlineStr">
        <x:is>
          <x:t xml:space="preserve">Supporting official source</x:t>
        </x:is>
      </x:c>
      <x:c r="L55" s="84" t="str"/>
      <x:c r="M55" s="72"/>
    </x:row>
    <x:row r="56" ht="112" customHeight="1">
      <x:c r="A56" s="84" t="str">
        <x:v>ePrivacy Regulation proposal — COM(2017) 10 final</x:v>
      </x:c>
      <x:c r="B56" s="84" t="str">
        <x:v>Named technique</x:v>
      </x:c>
      <x:c r="C56" s="84" t="str">
        <x:v>Withdrawn Commission proposal
Historical proposal; withdrawn by Commission on 6 October 2025; never adopted as a regulation</x:v>
      </x:c>
      <x:c r="D56" s="84" t="str">
        <x:v>Article 7(1)</x:v>
      </x:c>
      <x:c r="E56" s="84" t="str">
        <x:v>Anonymisation</x:v>
      </x:c>
      <x:c r="F56" s="84" t="str">
        <x:v>Would require content deletion or anonymisation after delivery, subject to stated processing exceptions.</x:v>
      </x:c>
      <x:c r="G56" s="84" t="str">
        <x:v>Historical proposed text only; no obligation arises from this withdrawn proposal.</x:v>
      </x:c>
      <x:c r="H56" s="85" t="str">
        <x:v>10 January 2017</x:v>
      </x:c>
      <x:c r="I56" s="86" t="inlineStr">
        <x:is>
          <x:t xml:space="preserve">COM(2017) 10 final — proposed Regulation on Privacy and Electronic Communications</x:t>
        </x:is>
      </x:c>
      <x:c r="J56" s="84" t="str">
        <x:v>Official Commission PDF full text read and keyword-scanned; withdrawal confirmed in official procedure record. </x:v>
      </x:c>
      <x:c r="K56" s="86" t="inlineStr">
        <x:is>
          <x:t xml:space="preserve">Supporting official source</x:t>
        </x:is>
      </x:c>
      <x:c r="L56" s="84" t="str"/>
      <x:c r="M56" s="72"/>
    </x:row>
    <x:row r="57" ht="112" customHeight="1">
      <x:c r="A57" s="84" t="str">
        <x:v>ePrivacy Regulation proposal — COM(2017) 10 final</x:v>
      </x:c>
      <x:c r="B57" s="84" t="str">
        <x:v>Named technique</x:v>
      </x:c>
      <x:c r="C57" s="84" t="str">
        <x:v>Withdrawn Commission proposal
Historical proposal; withdrawn by Commission on 6 October 2025; never adopted as a regulation</x:v>
      </x:c>
      <x:c r="D57" s="84" t="str">
        <x:v>Article 7(2)</x:v>
      </x:c>
      <x:c r="E57" s="84" t="str">
        <x:v>Anonymisation</x:v>
      </x:c>
      <x:c r="F57" s="84" t="str">
        <x:v>Would require metadata deletion or anonymisation once no longer needed for transmission, subject to stated exceptions.</x:v>
      </x:c>
      <x:c r="G57" s="84" t="str">
        <x:v>Historical proposed text only; no obligation arises from this withdrawn proposal.</x:v>
      </x:c>
      <x:c r="H57" s="85" t="str">
        <x:v>10 January 2017</x:v>
      </x:c>
      <x:c r="I57" s="86" t="inlineStr">
        <x:is>
          <x:t xml:space="preserve">COM(2017) 10 final — proposed Regulation on Privacy and Electronic Communications</x:t>
        </x:is>
      </x:c>
      <x:c r="J57" s="84" t="str">
        <x:v>Official Commission PDF full text read and keyword-scanned; withdrawal confirmed in official procedure record. </x:v>
      </x:c>
      <x:c r="K57" s="86" t="inlineStr">
        <x:is>
          <x:t xml:space="preserve">Supporting official source</x:t>
        </x:is>
      </x:c>
      <x:c r="L57" s="84" t="str"/>
      <x:c r="M57" s="72"/>
    </x:row>
    <x:row r="58" ht="112" customHeight="1">
      <x:c r="A58" s="84" t="str">
        <x:v>ePrivacy Regulation proposal — COM(2017) 10 final</x:v>
      </x:c>
      <x:c r="B58" s="84" t="str">
        <x:v>Related safeguard</x:v>
      </x:c>
      <x:c r="C58" s="84" t="str">
        <x:v>Withdrawn Commission proposal
Historical proposal; withdrawn by Commission on 6 October 2025; never adopted as a regulation</x:v>
      </x:c>
      <x:c r="D58" s="84" t="str">
        <x:v>Recitals 27–28; Articles 12–13</x:v>
      </x:c>
      <x:c r="E58" s="84" t="str">
        <x:v>Caller-identity suppression</x:v>
      </x:c>
      <x:c r="F58" s="84" t="str">
        <x:v>Would preserve options to conceal calling/connected-line identifiers, with emergency and nuisance-call exceptions.</x:v>
      </x:c>
      <x:c r="G58" s="84" t="str">
        <x:v>Historical proposed text only; no obligation arises from this withdrawn proposal.</x:v>
      </x:c>
      <x:c r="H58" s="85" t="str">
        <x:v>10 January 2017</x:v>
      </x:c>
      <x:c r="I58" s="86" t="inlineStr">
        <x:is>
          <x:t xml:space="preserve">COM(2017) 10 final — proposed Regulation on Privacy and Electronic Communications</x:t>
        </x:is>
      </x:c>
      <x:c r="J58" s="84" t="str">
        <x:v>Official Commission PDF full text read and keyword-scanned; withdrawal confirmed in official procedure record. Identity concealment is not equivalent to full GDPR anonymisation.</x:v>
      </x:c>
      <x:c r="K58" s="86" t="inlineStr">
        <x:is>
          <x:t xml:space="preserve">Supporting official source</x:t>
        </x:is>
      </x:c>
      <x:c r="L58" s="84" t="str"/>
      <x:c r="M58" s="72"/>
    </x:row>
    <x:row r="59" ht="112" customHeight="1">
      <x:c r="A59" s="84" t="str">
        <x:v>ePrivacy Regulation proposal — COM(2017) 10 final</x:v>
      </x:c>
      <x:c r="B59" s="84" t="str">
        <x:v>Related safeguard</x:v>
      </x:c>
      <x:c r="C59" s="84" t="str">
        <x:v>Withdrawn Commission proposal
Historical proposal; withdrawn by Commission on 6 October 2025; never adopted as a regulation</x:v>
      </x:c>
      <x:c r="D59" s="84" t="str">
        <x:v>Recitals 22–24; Articles 9(2) and 10</x:v>
      </x:c>
      <x:c r="E59" s="84" t="str">
        <x:v>Privacy settings; third-party tracking prevention</x:v>
      </x:c>
      <x:c r="F59" s="84" t="str">
        <x:v>Would require communications software to offer third-party storage/access prevention and obtain user choice of privacy settings.</x:v>
      </x:c>
      <x:c r="G59" s="84" t="str">
        <x:v>Historical proposed text only; no obligation arises from this withdrawn proposal.</x:v>
      </x:c>
      <x:c r="H59" s="85" t="str">
        <x:v>10 January 2017</x:v>
      </x:c>
      <x:c r="I59" s="86" t="inlineStr">
        <x:is>
          <x:t xml:space="preserve">COM(2017) 10 final — proposed Regulation on Privacy and Electronic Communications</x:t>
        </x:is>
      </x:c>
      <x:c r="J59" s="84" t="str">
        <x:v>Official Commission PDF full text read and keyword-scanned; withdrawal confirmed in official procedure record. No explicit PET label or cryptographic technique; architectural privacy control.</x:v>
      </x:c>
      <x:c r="K59" s="86" t="inlineStr">
        <x:is>
          <x:t xml:space="preserve">Supporting official source</x:t>
        </x:is>
      </x:c>
      <x:c r="L59" s="84" t="str"/>
      <x:c r="M59" s="72"/>
    </x:row>
    <x:row r="60" ht="112" customHeight="1">
      <x:c r="A60" s="84" t="str">
        <x:v>Proposed ePrivacy Regulation — EP report A8-0324/2017, JURI opinion</x:v>
      </x:c>
      <x:c r="B60" s="84" t="str">
        <x:v>Named technique</x:v>
      </x:c>
      <x:c r="C60" s="84" t="str">
        <x:v>Committee opinion — justification-only PET discussion
Historical proposal; not adopted. Commission withdrew COM(2017)10 on 6 October 2025.</x:v>
      </x:c>
      <x:c r="D60" s="84" t="str">
        <x:v>JURI opinion justification — Short justification, point 6 and specific critique; report pp. 192</x:v>
      </x:c>
      <x:c r="E60" s="84" t="str">
        <x:v>Pseudonymisation; anonymisation; encrypted data</x:v>
      </x:c>
      <x:c r="F60" s="84" t="str">
        <x:v>Discusses a possible new category of pseudonymised data, better differentiation between anonymised/pseudonymised/encrypted data and building on GDPR pseudonymisation.</x:v>
      </x:c>
      <x:c r="G60" s="84" t="str">
        <x:v>Discussion in an opinion's justification only; no operative amendment or adopted obligation.</x:v>
      </x:c>
      <x:c r="H60" s="85" t="n">
        <x:v>43013.5</x:v>
      </x:c>
      <x:c r="I60" s="86" t="inlineStr">
        <x:is>
          <x:t xml:space="preserve">European Parliament report A8-0324/2017 (20 October 2017): JURI opinion</x:t>
        </x:is>
      </x:c>
      <x:c r="J60" s="84" t="str">
        <x:v>Verified against official report text, proposed right-hand column (except this explicitly identified justification discussion); no explicit PET terminology. JURI opinion dated 5 October 2017; adopted 2 October 2017. Cover p.191 names Pavel Svoboda, while procedure p.242 names Axel Voss as rapporteur; source discrepancy retained.</x:v>
      </x:c>
      <x:c r="K60" s="86" t="inlineStr">
        <x:is>
          <x:t xml:space="preserve">Supporting official source</x:t>
        </x:is>
      </x:c>
      <x:c r="L60" s="84" t="str"/>
      <x:c r="M60" s="72"/>
    </x:row>
  </x:sheetData>
  <x:mergeCells>
    <x:mergeCell ref="A2:D2"/>
    <x:mergeCell ref="A3:D3"/>
    <x:mergeCell ref="A4:D4"/>
  </x:mergeCells>
  <x:conditionalFormatting sqref="E7:E60">
    <x:cfRule type="containsText" dxfId="1" priority="1" operator="containsText" text="Explicit PET"/>
  </x:conditionalFormatting>
  <x:conditionalFormatting sqref="A7:L60">
    <x:cfRule type="expression" dxfId="7" priority="2">
      <x:formula>LEFT($B7,10)="PETs named"</x:formula>
    </x:cfRule>
  </x:conditionalFormatting>
  <x:conditionalFormatting sqref="B7:B60">
    <x:cfRule type="expression" dxfId="8" priority="3">
      <x:formula>LEFT($B7,10)="PETs named"</x:formula>
    </x:cfRule>
  </x:conditionalFormatting>
  <x:hyperlinks>
    <x:hyperlink xmlns:ns1="http://schemas.openxmlformats.org/officeDocument/2006/relationships" ref="I7" display="AI Act — Regulation (EU) 2024/1689, original text — official EUR-Lex text" ns1:id="rIdVerifiedPET1"/>
    <x:hyperlink xmlns:ns2="http://schemas.openxmlformats.org/officeDocument/2006/relationships" ref="K7" display="Supporting official source" ns2:id="rIdVerifiedPET2"/>
    <x:hyperlink xmlns:ns3="http://schemas.openxmlformats.org/officeDocument/2006/relationships" ref="I8" display="Commission Digital Omnibus proposal" ns3:id="rIdVerifiedPET3"/>
    <x:hyperlink xmlns:ns4="http://schemas.openxmlformats.org/officeDocument/2006/relationships" ref="K8" display="Supporting official source" ns4:id="rIdVerifiedPET4"/>
    <x:hyperlink xmlns:ns5="http://schemas.openxmlformats.org/officeDocument/2006/relationships" ref="I9" display="Commission Digital Omnibus proposal" ns5:id="rIdVerifiedPET5"/>
    <x:hyperlink xmlns:ns6="http://schemas.openxmlformats.org/officeDocument/2006/relationships" ref="K9" display="Supporting official source" ns6:id="rIdVerifiedPET6"/>
    <x:hyperlink xmlns:ns7="http://schemas.openxmlformats.org/officeDocument/2006/relationships" ref="I10" display="Commission Digital Omnibus proposal" ns7:id="rIdVerifiedPET7"/>
    <x:hyperlink xmlns:ns8="http://schemas.openxmlformats.org/officeDocument/2006/relationships" ref="K10" display="Supporting official source" ns8:id="rIdVerifiedPET8"/>
    <x:hyperlink xmlns:ns9="http://schemas.openxmlformats.org/officeDocument/2006/relationships" ref="I11" display="Commission Digital Omnibus proposal" ns9:id="rIdVerifiedPET9"/>
    <x:hyperlink xmlns:ns10="http://schemas.openxmlformats.org/officeDocument/2006/relationships" ref="K11" display="Supporting official source" ns10:id="rIdVerifiedPET10"/>
    <x:hyperlink xmlns:ns11="http://schemas.openxmlformats.org/officeDocument/2006/relationships" ref="I12" display="Commission Digital Omnibus proposal" ns11:id="rIdVerifiedPET11"/>
    <x:hyperlink xmlns:ns12="http://schemas.openxmlformats.org/officeDocument/2006/relationships" ref="K12" display="Supporting official source" ns12:id="rIdVerifiedPET12"/>
    <x:hyperlink xmlns:ns13="http://schemas.openxmlformats.org/officeDocument/2006/relationships" ref="I13" display="Commission Digital Omnibus proposal" ns13:id="rIdVerifiedPET13"/>
    <x:hyperlink xmlns:ns14="http://schemas.openxmlformats.org/officeDocument/2006/relationships" ref="K13" display="Supporting official source" ns14:id="rIdVerifiedPET14"/>
    <x:hyperlink xmlns:ns15="http://schemas.openxmlformats.org/officeDocument/2006/relationships" ref="I14" display="Commission Digital Omnibus proposal" ns15:id="rIdVerifiedPET15"/>
    <x:hyperlink xmlns:ns16="http://schemas.openxmlformats.org/officeDocument/2006/relationships" ref="K14" display="Supporting official source" ns16:id="rIdVerifiedPET16"/>
    <x:hyperlink xmlns:ns17="http://schemas.openxmlformats.org/officeDocument/2006/relationships" ref="I15" display="Commission digital euro proposal" ns17:id="rIdVerifiedPET17"/>
    <x:hyperlink xmlns:ns18="http://schemas.openxmlformats.org/officeDocument/2006/relationships" ref="K15" display="Supporting official source" ns18:id="rIdVerifiedPET18"/>
    <x:hyperlink xmlns:ns19="http://schemas.openxmlformats.org/officeDocument/2006/relationships" ref="I16" display="Commission digital euro proposal" ns19:id="rIdVerifiedPET19"/>
    <x:hyperlink xmlns:ns20="http://schemas.openxmlformats.org/officeDocument/2006/relationships" ref="K16" display="Supporting official source" ns20:id="rIdVerifiedPET20"/>
    <x:hyperlink xmlns:ns21="http://schemas.openxmlformats.org/officeDocument/2006/relationships" ref="I17" display="Commission digital euro proposal" ns21:id="rIdVerifiedPET21"/>
    <x:hyperlink xmlns:ns22="http://schemas.openxmlformats.org/officeDocument/2006/relationships" ref="K17" display="Supporting official source" ns22:id="rIdVerifiedPET22"/>
    <x:hyperlink xmlns:ns23="http://schemas.openxmlformats.org/officeDocument/2006/relationships" ref="I18" display="Commission digital euro proposal" ns23:id="rIdVerifiedPET23"/>
    <x:hyperlink xmlns:ns24="http://schemas.openxmlformats.org/officeDocument/2006/relationships" ref="K18" display="Supporting official source" ns24:id="rIdVerifiedPET24"/>
    <x:hyperlink xmlns:ns25="http://schemas.openxmlformats.org/officeDocument/2006/relationships" ref="I19" display="Commission PSR proposal" ns25:id="rIdVerifiedPET25"/>
    <x:hyperlink xmlns:ns26="http://schemas.openxmlformats.org/officeDocument/2006/relationships" ref="K19" display="Supporting official source" ns26:id="rIdVerifiedPET26"/>
    <x:hyperlink xmlns:ns27="http://schemas.openxmlformats.org/officeDocument/2006/relationships" ref="I20" display="Commission CADA proposal" ns27:id="rIdVerifiedPET27"/>
    <x:hyperlink xmlns:ns28="http://schemas.openxmlformats.org/officeDocument/2006/relationships" ref="K20" display="Supporting official source" ns28:id="rIdVerifiedPET28"/>
    <x:hyperlink xmlns:ns29="http://schemas.openxmlformats.org/officeDocument/2006/relationships" ref="I21" display="Commission CADA proposal" ns29:id="rIdVerifiedPET29"/>
    <x:hyperlink xmlns:ns30="http://schemas.openxmlformats.org/officeDocument/2006/relationships" ref="K21" display="Supporting official source" ns30:id="rIdVerifiedPET30"/>
    <x:hyperlink xmlns:ns31="http://schemas.openxmlformats.org/officeDocument/2006/relationships" ref="I22" display="Commission CADA proposal" ns31:id="rIdVerifiedPET31"/>
    <x:hyperlink xmlns:ns32="http://schemas.openxmlformats.org/officeDocument/2006/relationships" ref="K22" display="Supporting official source" ns32:id="rIdVerifiedPET32"/>
    <x:hyperlink xmlns:ns33="http://schemas.openxmlformats.org/officeDocument/2006/relationships" ref="I23" display="Commission CADA proposal" ns33:id="rIdVerifiedPET33"/>
    <x:hyperlink xmlns:ns34="http://schemas.openxmlformats.org/officeDocument/2006/relationships" ref="K23" display="Supporting official source" ns34:id="rIdVerifiedPET34"/>
    <x:hyperlink xmlns:ns35="http://schemas.openxmlformats.org/officeDocument/2006/relationships" ref="I24" display="Commission DNA proposal" ns35:id="rIdVerifiedPET35"/>
    <x:hyperlink xmlns:ns36="http://schemas.openxmlformats.org/officeDocument/2006/relationships" ref="K24" display="Supporting official source" ns36:id="rIdVerifiedPET36"/>
    <x:hyperlink xmlns:ns37="http://schemas.openxmlformats.org/officeDocument/2006/relationships" ref="I25" display="EP report A10-0185/2026 on establishment of the digital euro, 26 June 2026" ns37:id="rIdVerifiedPET37"/>
    <x:hyperlink xmlns:ns38="http://schemas.openxmlformats.org/officeDocument/2006/relationships" ref="K25" display="Supporting official source" ns38:id="rIdVerifiedPET38"/>
    <x:hyperlink xmlns:ns39="http://schemas.openxmlformats.org/officeDocument/2006/relationships" ref="I26" display="EP report A10-0185/2026 on establishment of the digital euro, 26 June 2026" ns39:id="rIdVerifiedPET39"/>
    <x:hyperlink xmlns:ns40="http://schemas.openxmlformats.org/officeDocument/2006/relationships" ref="K26" display="Supporting official source" ns40:id="rIdVerifiedPET40"/>
    <x:hyperlink xmlns:ns41="http://schemas.openxmlformats.org/officeDocument/2006/relationships" ref="I27" display="EP report A10-0185/2026 on establishment of the digital euro, 26 June 2026" ns41:id="rIdVerifiedPET41"/>
    <x:hyperlink xmlns:ns42="http://schemas.openxmlformats.org/officeDocument/2006/relationships" ref="K27" display="Supporting official source" ns42:id="rIdVerifiedPET42"/>
    <x:hyperlink xmlns:ns43="http://schemas.openxmlformats.org/officeDocument/2006/relationships" ref="I28" display="EP report A10-0185/2026 on establishment of the digital euro, 26 June 2026" ns43:id="rIdVerifiedPET43"/>
    <x:hyperlink xmlns:ns44="http://schemas.openxmlformats.org/officeDocument/2006/relationships" ref="K28" display="Supporting official source" ns44:id="rIdVerifiedPET44"/>
    <x:hyperlink xmlns:ns45="http://schemas.openxmlformats.org/officeDocument/2006/relationships" ref="I29" display="EP report A10-0185/2026 on establishment of the digital euro, 26 June 2026" ns45:id="rIdVerifiedPET45"/>
    <x:hyperlink xmlns:ns46="http://schemas.openxmlformats.org/officeDocument/2006/relationships" ref="K29" display="Supporting official source" ns46:id="rIdVerifiedPET46"/>
    <x:hyperlink xmlns:ns47="http://schemas.openxmlformats.org/officeDocument/2006/relationships" ref="I30" display="EP report A10-0185/2026 on establishment of the digital euro, 26 June 2026" ns47:id="rIdVerifiedPET47"/>
    <x:hyperlink xmlns:ns48="http://schemas.openxmlformats.org/officeDocument/2006/relationships" ref="K30" display="Supporting official source" ns48:id="rIdVerifiedPET48"/>
    <x:hyperlink xmlns:ns49="http://schemas.openxmlformats.org/officeDocument/2006/relationships" ref="I31" display="EP report A10-0185/2026 on establishment of the digital euro, 26 June 2026" ns49:id="rIdVerifiedPET49"/>
    <x:hyperlink xmlns:ns50="http://schemas.openxmlformats.org/officeDocument/2006/relationships" ref="K31" display="Supporting official source" ns50:id="rIdVerifiedPET50"/>
    <x:hyperlink xmlns:ns51="http://schemas.openxmlformats.org/officeDocument/2006/relationships" ref="I32" display="EP report A10-0185/2026 on establishment of the digital euro, 26 June 2026" ns51:id="rIdVerifiedPET51"/>
    <x:hyperlink xmlns:ns52="http://schemas.openxmlformats.org/officeDocument/2006/relationships" ref="K32" display="Supporting official source" ns52:id="rIdVerifiedPET52"/>
    <x:hyperlink xmlns:ns53="http://schemas.openxmlformats.org/officeDocument/2006/relationships" ref="I33" display="EP report A10-0185/2026 on establishment of the digital euro, 26 June 2026" ns53:id="rIdVerifiedPET53"/>
    <x:hyperlink xmlns:ns54="http://schemas.openxmlformats.org/officeDocument/2006/relationships" ref="K33" display="Supporting official source" ns54:id="rIdVerifiedPET54"/>
    <x:hyperlink xmlns:ns55="http://schemas.openxmlformats.org/officeDocument/2006/relationships" ref="I34" display="EP report A10-0185/2026 on establishment of the digital euro, 26 June 2026" ns55:id="rIdVerifiedPET55"/>
    <x:hyperlink xmlns:ns56="http://schemas.openxmlformats.org/officeDocument/2006/relationships" ref="K34" display="Supporting official source" ns56:id="rIdVerifiedPET56"/>
    <x:hyperlink xmlns:ns57="http://schemas.openxmlformats.org/officeDocument/2006/relationships" ref="I35" display="EP report A10-0185/2026 on establishment of the digital euro, 26 June 2026" ns57:id="rIdVerifiedPET57"/>
    <x:hyperlink xmlns:ns58="http://schemas.openxmlformats.org/officeDocument/2006/relationships" ref="K35" display="Supporting official source" ns58:id="rIdVerifiedPET58"/>
    <x:hyperlink xmlns:ns59="http://schemas.openxmlformats.org/officeDocument/2006/relationships" ref="I36" display="EP ECON provisional agreement, 5 May 2026, PE787.675, 2023/0210(COD)" ns59:id="rIdVerifiedPET59"/>
    <x:hyperlink xmlns:ns60="http://schemas.openxmlformats.org/officeDocument/2006/relationships" ref="K36" display="Supporting official source" ns60:id="rIdVerifiedPET60"/>
    <x:hyperlink xmlns:ns61="http://schemas.openxmlformats.org/officeDocument/2006/relationships" ref="I37" display="EP ECON provisional agreement, 5 May 2026, PE787.675, 2023/0210(COD)" ns61:id="rIdVerifiedPET61"/>
    <x:hyperlink xmlns:ns62="http://schemas.openxmlformats.org/officeDocument/2006/relationships" ref="K37" display="Supporting official source" ns62:id="rIdVerifiedPET62"/>
    <x:hyperlink xmlns:ns63="http://schemas.openxmlformats.org/officeDocument/2006/relationships" ref="I38" display="EP ECON provisional agreement, 5 May 2026, PE787.675, 2023/0210(COD)" ns63:id="rIdVerifiedPET63"/>
    <x:hyperlink xmlns:ns64="http://schemas.openxmlformats.org/officeDocument/2006/relationships" ref="K38" display="Supporting official source" ns64:id="rIdVerifiedPET64"/>
    <x:hyperlink xmlns:ns65="http://schemas.openxmlformats.org/officeDocument/2006/relationships" ref="I39" display="EP ECON provisional agreement, 5 May 2026, PE787.675, 2023/0210(COD)" ns65:id="rIdVerifiedPET65"/>
    <x:hyperlink xmlns:ns66="http://schemas.openxmlformats.org/officeDocument/2006/relationships" ref="K39" display="Supporting official source" ns66:id="rIdVerifiedPET66"/>
    <x:hyperlink xmlns:ns67="http://schemas.openxmlformats.org/officeDocument/2006/relationships" ref="I40" display="EP ECON provisional agreement, 5 May 2026, PE787.675, 2023/0210(COD)" ns67:id="rIdVerifiedPET67"/>
    <x:hyperlink xmlns:ns68="http://schemas.openxmlformats.org/officeDocument/2006/relationships" ref="K40" display="Supporting official source" ns68:id="rIdVerifiedPET68"/>
    <x:hyperlink xmlns:ns69="http://schemas.openxmlformats.org/officeDocument/2006/relationships" ref="I41" display="EP ECON provisional agreement, 5 May 2026, PE787.675, 2023/0210(COD)" ns69:id="rIdVerifiedPET69"/>
    <x:hyperlink xmlns:ns70="http://schemas.openxmlformats.org/officeDocument/2006/relationships" ref="K41" display="Supporting official source" ns70:id="rIdVerifiedPET70"/>
    <x:hyperlink xmlns:ns71="http://schemas.openxmlformats.org/officeDocument/2006/relationships" ref="I42" display="Commission proposal, 2022/0155(COD)" ns71:id="rIdVerifiedPET71"/>
    <x:hyperlink xmlns:ns72="http://schemas.openxmlformats.org/officeDocument/2006/relationships" ref="K42" display="Supporting official source" ns72:id="rIdVerifiedPET72"/>
    <x:hyperlink xmlns:ns73="http://schemas.openxmlformats.org/officeDocument/2006/relationships" ref="I43" display="Commission proposal, 2022/0155(COD)" ns73:id="rIdVerifiedPET73"/>
    <x:hyperlink xmlns:ns74="http://schemas.openxmlformats.org/officeDocument/2006/relationships" ref="K43" display="Supporting official source" ns74:id="rIdVerifiedPET74"/>
    <x:hyperlink xmlns:ns75="http://schemas.openxmlformats.org/officeDocument/2006/relationships" ref="I44" display="Commission proposal, 2022/0155(COD)" ns75:id="rIdVerifiedPET75"/>
    <x:hyperlink xmlns:ns76="http://schemas.openxmlformats.org/officeDocument/2006/relationships" ref="K44" display="Supporting official source" ns76:id="rIdVerifiedPET76"/>
    <x:hyperlink xmlns:ns77="http://schemas.openxmlformats.org/officeDocument/2006/relationships" ref="I45" display="Commission proposal, 2022/0155(COD)" ns77:id="rIdVerifiedPET77"/>
    <x:hyperlink xmlns:ns78="http://schemas.openxmlformats.org/officeDocument/2006/relationships" ref="K45" display="Supporting official source" ns78:id="rIdVerifiedPET78"/>
    <x:hyperlink xmlns:ns79="http://schemas.openxmlformats.org/officeDocument/2006/relationships" ref="I46" display="Commission proposal, 2022/0155(COD)" ns79:id="rIdVerifiedPET79"/>
    <x:hyperlink xmlns:ns80="http://schemas.openxmlformats.org/officeDocument/2006/relationships" ref="K46" display="Supporting official source" ns80:id="rIdVerifiedPET80"/>
    <x:hyperlink xmlns:ns81="http://schemas.openxmlformats.org/officeDocument/2006/relationships" ref="I47" display="COM(2023) 360 final — framework for Financial Data Access" ns81:id="rIdVerifiedPET81"/>
    <x:hyperlink xmlns:ns82="http://schemas.openxmlformats.org/officeDocument/2006/relationships" ref="K47" display="Supporting official source" ns82:id="rIdVerifiedPET82"/>
    <x:hyperlink xmlns:ns83="http://schemas.openxmlformats.org/officeDocument/2006/relationships" ref="I48" display="COM(2023) 360 final — framework for Financial Data Access" ns83:id="rIdVerifiedPET83"/>
    <x:hyperlink xmlns:ns84="http://schemas.openxmlformats.org/officeDocument/2006/relationships" ref="K48" display="Supporting official source" ns84:id="rIdVerifiedPET84"/>
    <x:hyperlink xmlns:ns85="http://schemas.openxmlformats.org/officeDocument/2006/relationships" ref="I49" display="COM(2023) 360 final — framework for Financial Data Access" ns85:id="rIdVerifiedPET85"/>
    <x:hyperlink xmlns:ns86="http://schemas.openxmlformats.org/officeDocument/2006/relationships" ref="K49" display="Supporting official source" ns86:id="rIdVerifiedPET86"/>
    <x:hyperlink xmlns:ns87="http://schemas.openxmlformats.org/officeDocument/2006/relationships" ref="I50" display="COM(2023) 360 final — framework for Financial Data Access" ns87:id="rIdVerifiedPET87"/>
    <x:hyperlink xmlns:ns88="http://schemas.openxmlformats.org/officeDocument/2006/relationships" ref="K50" display="Supporting official source" ns88:id="rIdVerifiedPET88"/>
    <x:hyperlink xmlns:ns89="http://schemas.openxmlformats.org/officeDocument/2006/relationships" ref="I51" display="COM(2017) 10 final — proposed Regulation on Privacy and Electronic Communications" ns89:id="rIdVerifiedPET89"/>
    <x:hyperlink xmlns:ns90="http://schemas.openxmlformats.org/officeDocument/2006/relationships" ref="K51" display="Supporting official source" ns90:id="rIdVerifiedPET90"/>
    <x:hyperlink xmlns:ns91="http://schemas.openxmlformats.org/officeDocument/2006/relationships" ref="I52" display="COM(2017) 10 final — proposed Regulation on Privacy and Electronic Communications" ns91:id="rIdVerifiedPET91"/>
    <x:hyperlink xmlns:ns92="http://schemas.openxmlformats.org/officeDocument/2006/relationships" ref="K52" display="Supporting official source" ns92:id="rIdVerifiedPET92"/>
    <x:hyperlink xmlns:ns93="http://schemas.openxmlformats.org/officeDocument/2006/relationships" ref="I53" display="COM(2017) 10 final — proposed Regulation on Privacy and Electronic Communications" ns93:id="rIdVerifiedPET93"/>
    <x:hyperlink xmlns:ns94="http://schemas.openxmlformats.org/officeDocument/2006/relationships" ref="K53" display="Supporting official source" ns94:id="rIdVerifiedPET94"/>
    <x:hyperlink xmlns:ns95="http://schemas.openxmlformats.org/officeDocument/2006/relationships" ref="I54" display="COM(2017) 10 final — proposed Regulation on Privacy and Electronic Communications" ns95:id="rIdVerifiedPET95"/>
    <x:hyperlink xmlns:ns96="http://schemas.openxmlformats.org/officeDocument/2006/relationships" ref="K54" display="Supporting official source" ns96:id="rIdVerifiedPET96"/>
    <x:hyperlink xmlns:ns97="http://schemas.openxmlformats.org/officeDocument/2006/relationships" ref="I55" display="COM(2017) 10 final — proposed Regulation on Privacy and Electronic Communications" ns97:id="rIdVerifiedPET97"/>
    <x:hyperlink xmlns:ns98="http://schemas.openxmlformats.org/officeDocument/2006/relationships" ref="K55" display="Supporting official source" ns98:id="rIdVerifiedPET98"/>
    <x:hyperlink xmlns:ns99="http://schemas.openxmlformats.org/officeDocument/2006/relationships" ref="I56" display="COM(2017) 10 final — proposed Regulation on Privacy and Electronic Communications" ns99:id="rIdVerifiedPET99"/>
    <x:hyperlink xmlns:ns100="http://schemas.openxmlformats.org/officeDocument/2006/relationships" ref="K56" display="Supporting official source" ns100:id="rIdVerifiedPET100"/>
    <x:hyperlink xmlns:ns101="http://schemas.openxmlformats.org/officeDocument/2006/relationships" ref="I57" display="COM(2017) 10 final — proposed Regulation on Privacy and Electronic Communications" ns101:id="rIdVerifiedPET101"/>
    <x:hyperlink xmlns:ns102="http://schemas.openxmlformats.org/officeDocument/2006/relationships" ref="K57" display="Supporting official source" ns102:id="rIdVerifiedPET102"/>
    <x:hyperlink xmlns:ns103="http://schemas.openxmlformats.org/officeDocument/2006/relationships" ref="I58" display="COM(2017) 10 final — proposed Regulation on Privacy and Electronic Communications" ns103:id="rIdVerifiedPET103"/>
    <x:hyperlink xmlns:ns104="http://schemas.openxmlformats.org/officeDocument/2006/relationships" ref="K58" display="Supporting official source" ns104:id="rIdVerifiedPET104"/>
    <x:hyperlink xmlns:ns105="http://schemas.openxmlformats.org/officeDocument/2006/relationships" ref="I59" display="COM(2017) 10 final — proposed Regulation on Privacy and Electronic Communications" ns105:id="rIdVerifiedPET105"/>
    <x:hyperlink xmlns:ns106="http://schemas.openxmlformats.org/officeDocument/2006/relationships" ref="K59" display="Supporting official source" ns106:id="rIdVerifiedPET106"/>
    <x:hyperlink xmlns:ns107="http://schemas.openxmlformats.org/officeDocument/2006/relationships" ref="I60" display="European Parliament report A8-0324/2017 (20 October 2017): JURI opinion" ns107:id="rIdVerifiedPET107"/>
    <x:hyperlink xmlns:ns108="http://schemas.openxmlformats.org/officeDocument/2006/relationships" ref="K60" display="Supporting official source" ns108:id="rIdVerifiedPET108"/>
  </x:hyperlinks>
  <x:pageMargins left="0.7" right="0.7" top="0.75" bottom="0.75" header="0.3" footer="0.3"/>
  <x:tableParts count="1">
    <x:tablePart xmlns:r="http://schemas.openxmlformats.org/officeDocument/2006/relationships" r:id="R2026659244934448"/>
  </x:tableParts>
</x:worksheet>
</file>

<file path=xl/worksheets/sheet3.xml><?xml version="1.0" encoding="utf-8"?>
<x:worksheet xmlns:x="http://schemas.openxmlformats.org/spreadsheetml/2006/main">
  <x:sheetPr>
    <x:tabColor rgb="FF223D60"/>
  </x:sheetPr>
  <x:sheetViews>
    <x:sheetView showGridLines="0" workbookViewId="0" tabSelected="0">
      <x:pane xSplit="1" ySplit="6" topLeftCell="B7" activePane="bottomRight" state="frozen"/>
    </x:sheetView>
  </x:sheetViews>
  <x:sheetFormatPr defaultRowHeight="15"/>
  <x:cols>
    <x:col min="1" max="1" width="43" hidden="0" customWidth="1"/>
    <x:col min="2" max="2" width="25" hidden="0" customWidth="1"/>
    <x:col min="3" max="3" width="52" hidden="0" customWidth="1"/>
    <x:col min="4" max="4" width="38" hidden="0" customWidth="1"/>
    <x:col min="5" max="5" width="38" hidden="0" customWidth="1"/>
    <x:col min="6" max="6" width="39" hidden="0" customWidth="1"/>
    <x:col min="7" max="7" width="39" hidden="0" customWidth="1"/>
    <x:col min="8" max="8" width="38" hidden="0" customWidth="1"/>
    <x:col min="9" max="9" width="70" hidden="0" customWidth="1"/>
    <x:col min="10" max="10" width="52" hidden="0" customWidth="1"/>
    <x:col min="11" max="11" width="18" hidden="0" customWidth="1"/>
    <x:col min="12" max="12" width="38" hidden="0" customWidth="1"/>
    <x:col min="13" max="13" width="67" hidden="0" customWidth="1"/>
    <x:col min="14" max="14" width="36" hidden="0" customWidth="1"/>
    <x:col min="15" max="15" width="38" hidden="0" customWidth="1"/>
    <x:col min="16" max="16" width="17" hidden="0" customWidth="1"/>
    <x:col min="17" max="17" width="22" hidden="0" customWidth="1"/>
    <x:col min="18" max="18" width="72" hidden="0" customWidth="1"/>
    <x:col min="19" max="19" width="16" hidden="0" customWidth="1"/>
    <x:col min="20" max="20" width="21" hidden="0" customWidth="1"/>
    <x:col min="21" max="21" width="24" hidden="0" customWidth="1"/>
    <x:col min="22" max="22" width="60" hidden="0" customWidth="1"/>
    <x:col min="23" max="23" width="72" hidden="0" customWidth="1"/>
    <x:col min="24" max="24" width="72" hidden="0" customWidth="1"/>
    <x:col min="25" max="25" width="60" hidden="0" customWidth="1"/>
    <x:col min="26" max="26" width="42" hidden="0" customWidth="1"/>
    <x:col min="27" max="27" width="50" hidden="0" customWidth="1"/>
    <x:col min="28" max="28" width="64" hidden="0" customWidth="1"/>
    <x:col min="29" max="29" width="17" hidden="0" customWidth="1"/>
    <x:col min="30" max="30" width="20" hidden="1" customWidth="1"/>
    <x:col min="31" max="31" hidden="1"/>
  </x:cols>
  <x:sheetData>
    <x:row r="1">
      <x:c r="A1" s="73"/>
      <x:c r="B1" s="73"/>
      <x:c r="C1" s="73"/>
      <x:c r="D1" s="73"/>
      <x:c r="E1" s="73"/>
      <x:c r="F1" s="73"/>
      <x:c r="G1" s="73"/>
      <x:c r="H1" s="73"/>
      <x:c r="I1" s="73"/>
      <x:c r="J1" s="73"/>
      <x:c r="K1" s="73"/>
      <x:c r="L1" s="73"/>
      <x:c r="M1" s="73"/>
    </x:row>
    <x:row r="2" ht="30" customHeight="1">
      <x:c r="A2" s="105" t="str">
        <x:v>MEP amendments</x:v>
      </x:c>
      <x:c r="B2" s="100"/>
      <x:c r="C2" s="100"/>
      <x:c r="D2" s="100"/>
      <x:c r="E2" s="73"/>
      <x:c r="F2" s="73"/>
      <x:c r="G2" s="73"/>
      <x:c r="H2" s="73"/>
      <x:c r="I2" s="73"/>
      <x:c r="J2" s="73"/>
      <x:c r="K2" s="73"/>
      <x:c r="L2" s="73"/>
      <x:c r="M2" s="73"/>
    </x:row>
    <x:row r="3" ht="24" customHeight="1">
      <x:c r="A3" s="102" t="str">
        <x:v>309 entries. Amendment scores assessed 24 September 2026. Research cut-off: 19 September 2026. Links checked: 24 September 2026.</x:v>
      </x:c>
      <x:c r="B3" s="100"/>
      <x:c r="C3" s="100"/>
      <x:c r="D3" s="100"/>
      <x:c r="E3" s="73"/>
      <x:c r="F3" s="73"/>
      <x:c r="G3" s="73"/>
      <x:c r="H3" s="73"/>
      <x:c r="I3" s="73"/>
      <x:c r="J3" s="73"/>
      <x:c r="K3" s="73"/>
      <x:c r="L3" s="73"/>
      <x:c r="M3" s="73"/>
    </x:row>
    <x:row r="4" ht="32" customHeight="1">
      <x:c r="A4" s="108" t="str">
        <x:v>Yellow = “privacy-enhancing technologies” or “PET(s)” named in the cited text. Filter the PET mention column to find these entries.</x:v>
      </x:c>
      <x:c r="B4" s="109"/>
      <x:c r="C4" s="109"/>
      <x:c r="D4" s="109"/>
      <x:c r="E4" s="73"/>
      <x:c r="F4" s="73"/>
      <x:c r="G4" s="73"/>
      <x:c r="H4" s="73"/>
      <x:c r="I4" s="73"/>
      <x:c r="J4" s="73"/>
      <x:c r="K4" s="73"/>
      <x:c r="L4" s="73"/>
      <x:c r="M4" s="73"/>
    </x:row>
    <x:row r="5">
      <x:c r="A5" s="77"/>
      <x:c r="B5" s="77"/>
      <x:c r="C5" s="77"/>
      <x:c r="D5" s="77"/>
      <x:c r="E5" s="77"/>
      <x:c r="F5" s="77"/>
      <x:c r="G5" s="77"/>
      <x:c r="H5" s="77"/>
      <x:c r="I5" s="77"/>
      <x:c r="J5" s="77"/>
      <x:c r="K5" s="77"/>
      <x:c r="L5" s="77"/>
      <x:c r="M5" s="73"/>
    </x:row>
    <x:row r="6" ht="38" customHeight="1">
      <x:c r="A6" s="97" t="str">
        <x:v>Law / document</x:v>
      </x:c>
      <x:c r="B6" s="97" t="str">
        <x:v>PET mention</x:v>
      </x:c>
      <x:c r="C6" s="97" t="str">
        <x:v>Proposing MEP(s)</x:v>
      </x:c>
      <x:c r="D6" s="97" t="str">
        <x:v>Rapporteur(s)</x:v>
      </x:c>
      <x:c r="E6" s="97" t="str">
        <x:v>MEP attribution</x:v>
      </x:c>
      <x:c r="F6" s="97" t="str">
        <x:v>Article / amendment</x:v>
      </x:c>
      <x:c r="G6" s="97" t="str">
        <x:v>Status</x:v>
      </x:c>
      <x:c r="H6" s="97" t="str">
        <x:v>Technology / technique</x:v>
      </x:c>
      <x:c r="I6" s="97" t="str">
        <x:v>What it says</x:v>
      </x:c>
      <x:c r="J6" s="97" t="str">
        <x:v>Legal effect</x:v>
      </x:c>
      <x:c r="K6" s="97" t="str">
        <x:v>Source date</x:v>
      </x:c>
      <x:c r="L6" s="97" t="str">
        <x:v>Official source</x:v>
      </x:c>
      <x:c r="M6" s="97" t="str">
        <x:v>Notes</x:v>
      </x:c>
      <x:c r="N6" s="97" t="str">
        <x:v>Supporting source</x:v>
      </x:c>
      <x:c r="O6" s="97" t="str">
        <x:v>MEP source</x:v>
      </x:c>
      <x:c r="P6" s="43" t="str">
        <x:v>PET support (-2 to +2)</x:v>
      </x:c>
      <x:c r="Q6" s="43" t="str">
        <x:v>Assessment</x:v>
      </x:c>
      <x:c r="R6" s="43" t="str">
        <x:v>Scoring rationale</x:v>
      </x:c>
      <x:c r="S6" s="43" t="str">
        <x:v>Confidence</x:v>
      </x:c>
      <x:c r="T6" s="43" t="str">
        <x:v>Eligible for MEP ranking</x:v>
      </x:c>
      <x:c r="U6" s="43" t="str">
        <x:v>International transfers</x:v>
      </x:c>
      <x:c r="V6" s="43" t="str">
        <x:v>Safeguards</x:v>
      </x:c>
      <x:c r="W6" s="43" t="str">
        <x:v>Original text summary</x:v>
      </x:c>
      <x:c r="X6" s="43" t="str">
        <x:v>Proposed text summary</x:v>
      </x:c>
      <x:c r="Y6" s="43" t="str">
        <x:v>Attribution and aggregation</x:v>
      </x:c>
      <x:c r="Z6" s="43" t="str">
        <x:v>Amendment group</x:v>
      </x:c>
      <x:c r="AA6" s="43" t="str">
        <x:v>Evidence locator</x:v>
      </x:c>
      <x:c r="AB6" s="43" t="str">
        <x:v>Verification basis</x:v>
      </x:c>
      <x:c r="AC6" s="43" t="str">
        <x:v>Scored on</x:v>
      </x:c>
      <x:c r="AD6" s="43" t="str">
        <x:v>Scoring key</x:v>
      </x:c>
      <x:c r="AE6" t="str">
        <x:v>Score present</x:v>
      </x:c>
    </x:row>
    <x:row r="7" ht="126" customHeight="1">
      <x:c r="A7" s="84" t="str">
        <x:v>AI Act — EP amendments P9_TA(2023)0236, 2021/0106(COD)</x:v>
      </x:c>
      <x:c r="B7" s="84" t="str">
        <x:v>Named technique</x:v>
      </x:c>
      <x:c r="C7" s="84" t="str">
        <x:v>Individual proposer not established in adopted text</x:v>
      </x:c>
      <x:c r="D7" s="84" t="str">
        <x:v>Brando Benifei; Dragoş Tudorache</x:v>
      </x:c>
      <x:c r="E7" s="84" t="str">
        <x:v>Parliament-adopted text; co-rapporteurs identified</x:v>
      </x:c>
      <x:c r="F7" s="84" t="str">
        <x:v>Amendment 80: new recital 45a</x:v>
      </x:c>
      <x:c r="G7" s="84" t="str">
        <x:v>European Parliament adopted amendment
Historical EP negotiating amendments; superseded by adopted law</x:v>
      </x:c>
      <x:c r="H7" s="84" t="str">
        <x:v>Anonymisation; encryption; algorithms-to-data</x:v>
      </x:c>
      <x:c r="I7" s="84" t="str">
        <x:v>EP added lifecycle privacy measures including computing where data is held, without unnecessary transfer or copying.</x:v>
      </x:c>
      <x:c r="J7" s="84" t="str">
        <x:v>Historical recital amendment; not independent law.</x:v>
      </x:c>
      <x:c r="K7" s="85" t="n">
        <x:v>45091.5</x:v>
      </x:c>
      <x:c r="L7" s="86" t="inlineStr">
        <x:is>
          <x:t xml:space="preserve">EP amendments adopted 14 June 2023</x:t>
        </x:is>
      </x:c>
      <x:c r="M7" s="84" t="str">
        <x:v>Collectively adopted EP text. Individual tabled author not verified; algorithms-to-data is described, not labelled federated learning. Attribution: The adopted-text amendment number is not a verified link to any originally tabled individual amendment. Co-rapporteur responsibility must not be presented as individual authorship/signature of this amendment. Original signatories not established from official material reviewed.</x:v>
      </x:c>
      <x:c r="N7" s="86" t="inlineStr">
        <x:is>
          <x:t xml:space="preserve">Supporting official source</x:t>
        </x:is>
      </x:c>
      <x:c r="O7" s="86" t="inlineStr">
        <x:is>
          <x:t xml:space="preserve">Official AI Act co-rapporteur record</x:t>
        </x:is>
      </x:c>
      <x:c r="P7" s="46" t="n">
        <x:v>2</x:v>
      </x:c>
      <x:c r="Q7" s="47" t="str">
        <x:v>Strongly favourable</x:v>
      </x:c>
      <x:c r="R7" s="47" t="str">
        <x:v>Adds explicit support for anonymisation, encryption and computation where data are held across the AI lifecycle. This materially broadens recognition of privacy-preserving architectures, without determining the legality of international transfers.</x:v>
      </x:c>
      <x:c r="S7" s="47" t="str">
        <x:v>High</x:v>
      </x:c>
      <x:c r="T7" s="47" t="str">
        <x:v>No</x:v>
      </x:c>
      <x:c r="U7" s="47" t="str">
        <x:v>Not addressed</x:v>
      </x:c>
      <x:c r="V7" s="47" t="str">
        <x:v>Data minimisation; protection by design and default; avoid unnecessary copying.</x:v>
      </x:c>
      <x:c r="W7" s="47" t="str">
        <x:v>No equivalent lifecycle privacy recital was present in the Commission text.</x:v>
      </x:c>
      <x:c r="X7" s="47" t="str">
        <x:v>EP added lifecycle privacy measures including computing where data is held, without unnecessary transfer or copying.</x:v>
      </x:c>
      <x:c r="Y7" s="47" t="str">
        <x:v>Collective committee/adopted text; original individual proposer not verified.</x:v>
      </x:c>
      <x:c r="Z7" s="47" t="str">
        <x:v>Amendment 80: new recital 45a</x:v>
      </x:c>
      <x:c r="AA7" s="47" t="str">
        <x:v>Amendment 80: new recital 45a</x:v>
      </x:c>
      <x:c r="AB7" s="47" t="str">
        <x:v>EUR-Lex Parliament-adopted amendment text and Commission comparison column checked on 24 September 2026; individual authors not established.</x:v>
      </x:c>
      <x:c r="AC7" s="48" t="n">
        <x:v>46289</x:v>
      </x:c>
      <x:c r="AD7" s="47" t="str">
        <x:v>PET-MEP-7</x:v>
      </x:c>
      <x:c r="AE7" t="n">
        <x:f>IF(ISNUMBER(P7),1,0)</x:f>
        <x:v>1</x:v>
      </x:c>
    </x:row>
    <x:row r="8" ht="112" customHeight="1">
      <x:c r="A8" s="84" t="str">
        <x:v>AI Act — EP amendments P9_TA(2023)0236, 2021/0106(COD)</x:v>
      </x:c>
      <x:c r="B8" s="84" t="str">
        <x:v>Named technique</x:v>
      </x:c>
      <x:c r="C8" s="84" t="str">
        <x:v>Individual proposer not established in adopted text</x:v>
      </x:c>
      <x:c r="D8" s="84" t="str">
        <x:v>Brando Benifei; Dragoş Tudorache</x:v>
      </x:c>
      <x:c r="E8" s="84" t="str">
        <x:v>Parliament-adopted text; co-rapporteurs identified</x:v>
      </x:c>
      <x:c r="F8" s="84" t="str">
        <x:v>Amendment 290: Article 10(5)</x:v>
      </x:c>
      <x:c r="G8" s="84" t="str">
        <x:v>European Parliament adopted amendment
Historical EP negotiating amendments; superseded by adopted law</x:v>
      </x:c>
      <x:c r="H8" s="84" t="str">
        <x:v>Synthetic data; anonymisation; pseudonymisation</x:v>
      </x:c>
      <x:c r="I8" s="84" t="str">
        <x:v>EP made sensitive-data bias processing conditional on inadequate alternatives and reinforced privacy, access and deletion safeguards.</x:v>
      </x:c>
      <x:c r="J8" s="84" t="str">
        <x:v>Historical operative amendment.</x:v>
      </x:c>
      <x:c r="K8" s="85" t="n">
        <x:v>45091.5</x:v>
      </x:c>
      <x:c r="L8" s="86" t="inlineStr">
        <x:is>
          <x:t xml:space="preserve">EP amendments adopted 14 June 2023</x:t>
        </x:is>
      </x:c>
      <x:c r="M8" s="84" t="str">
        <x:v>Individual tabled author not verified. Current relevant provision is AI Act Art4a following Regulation 2026/1744. Attribution: The adopted-text amendment number is not a verified link to any originally tabled individual amendment. Co-rapporteur responsibility must not be presented as individual authorship/signature of this amendment. Original signatories not established from official material reviewed.</x:v>
      </x:c>
      <x:c r="N8" s="86" t="inlineStr">
        <x:is>
          <x:t xml:space="preserve">Supporting official source</x:t>
        </x:is>
      </x:c>
      <x:c r="O8" s="86" t="inlineStr">
        <x:is>
          <x:t xml:space="preserve">Official AI Act co-rapporteur record</x:t>
        </x:is>
      </x:c>
      <x:c r="P8" s="49" t="n">
        <x:v>2</x:v>
      </x:c>
      <x:c r="Q8" s="50" t="str">
        <x:v>Strongly favourable</x:v>
      </x:c>
      <x:c r="R8" s="50" t="str">
        <x:v>Makes pseudonymisation compulsory and requires synthetic or anonymised alternatives to be insufficient before sensitive-data processing. Those additions substantially strengthen practical PET use even while the separate prohibition on sharing limits transfers.</x:v>
      </x:c>
      <x:c r="S8" s="50" t="str">
        <x:v>High</x:v>
      </x:c>
      <x:c r="T8" s="50" t="str">
        <x:v>No</x:v>
      </x:c>
      <x:c r="U8" s="50" t="str">
        <x:v>Not addressed</x:v>
      </x:c>
      <x:c r="V8" s="50" t="str">
        <x:v>Necessity; synthetic/anonymised alternatives first; pseudonymisation; access control; deletion; no access or transfer to other parties. The restriction concerns third-party sharing generally; no separate international-transfer stance is inferred.</x:v>
      </x:c>
      <x:c r="W8" s="50" t="str">
        <x:v>Commission permitted necessary sensitive-data bias processing with privacy safeguards such as pseudonymisation or encryption.</x:v>
      </x:c>
      <x:c r="X8" s="50" t="str">
        <x:v>EP made sensitive-data bias processing conditional on inadequate alternatives and reinforced privacy, access and deletion safeguards.</x:v>
      </x:c>
      <x:c r="Y8" s="50" t="str">
        <x:v>Collective committee/adopted text; original individual proposer not verified.</x:v>
      </x:c>
      <x:c r="Z8" s="50" t="str">
        <x:v>Amendment 290: Article 10(5)</x:v>
      </x:c>
      <x:c r="AA8" s="50" t="str">
        <x:v>Amendment 290: Article 10(5)</x:v>
      </x:c>
      <x:c r="AB8" s="50" t="str">
        <x:v>EUR-Lex Parliament-adopted amendment text and Commission comparison column checked on 24 September 2026; individual authors not established.</x:v>
      </x:c>
      <x:c r="AC8" s="51" t="n">
        <x:v>46289</x:v>
      </x:c>
      <x:c r="AD8" s="50" t="str">
        <x:v>PET-MEP-8</x:v>
      </x:c>
      <x:c r="AE8" t="n">
        <x:f>IF(ISNUMBER(P8),1,0)</x:f>
        <x:v>1</x:v>
      </x:c>
    </x:row>
    <x:row r="9" ht="98" customHeight="1">
      <x:c r="A9" s="84" t="str">
        <x:v>Digital Omnibus — PE786.818v01-00, 2025/0360(COD)</x:v>
      </x:c>
      <x:c r="B9" s="84" t="str">
        <x:v>Named technique</x:v>
      </x:c>
      <x:c r="C9" s="84" t="str">
        <x:v>Aura Salla; Marina Kaljurand</x:v>
      </x:c>
      <x:c r="D9" s="84" t="str"/>
      <x:c r="E9" s="84" t="str">
        <x:v>Joint draft-report authors</x:v>
      </x:c>
      <x:c r="F9" s="84" t="str">
        <x:v>Amendment 16: Art 1(1)(7), proposed Data Act Art 15a(2)</x:v>
      </x:c>
      <x:c r="G9" s="84" t="str">
        <x:v>MEP draft-report amendment
Proposed in joint ITRE/LIBE draft report; not adopted committee or plenary position</x:v>
      </x:c>
      <x:c r="H9" s="84" t="str">
        <x:v>Pseudonymisation</x:v>
      </x:c>
      <x:c r="I9" s="84" t="str">
        <x:v>Changes the qualification around pseudonymised emergency-data provision from where possible to where strictly necessary; retains technical/organisational protection.</x:v>
      </x:c>
      <x:c r="J9" s="84" t="str">
        <x:v>Suggested operative change only.</x:v>
      </x:c>
      <x:c r="K9" s="85" t="n">
        <x:v>46195.5</x:v>
      </x:c>
      <x:c r="L9" s="86" t="inlineStr">
        <x:is>
          <x:t xml:space="preserve">Joint ITRE/LIBE draft report PE786.818v01-00</x:t>
        </x:is>
      </x:c>
      <x:c r="M9" s="84" t="str">
        <x:v>Official DOCX downloaded from Parliament through browser and parsed; co-rapporteurs verified on document landing page. Names identify draft-report authors, not a separately signed individual amendment. Attribution: Names identify the co-rapporteurs who authored the joint draft report; this is a draft-report amendment.</x:v>
      </x:c>
      <x:c r="N9" s="86" t="inlineStr">
        <x:is>
          <x:t xml:space="preserve">Official Digital Omnibus draft report — PDF</x:t>
        </x:is>
      </x:c>
      <x:c r="O9" s="86" t="inlineStr">
        <x:is>
          <x:t xml:space="preserve">Joint draft-report authors</x:t>
        </x:is>
      </x:c>
      <x:c r="P9" s="46"/>
      <x:c r="Q9" s="47" t="str">
        <x:v>Unscored</x:v>
      </x:c>
      <x:c r="R9" s="47" t="str">
        <x:v>Changes the qualification around emergency disclosure in pseudonymised form from possibility to strict necessity. Because the qualifier may concern disclosure itself rather than the use of pseudonymisation, a directional PET score cannot be established reliably.</x:v>
      </x:c>
      <x:c r="S9" s="47" t="str">
        <x:v>Medium</x:v>
      </x:c>
      <x:c r="T9" s="47" t="str">
        <x:v>No</x:v>
      </x:c>
      <x:c r="U9" s="47" t="str">
        <x:v>Not addressed</x:v>
      </x:c>
      <x:c r="V9" s="47" t="str">
        <x:v>Non-personal data first; other means insufficient; appropriate technical/organisational measures retained.</x:v>
      </x:c>
      <x:c r="W9" s="47" t="str">
        <x:v>Commission allowed personal emergency data when non-personal data were insufficient and prescribed pseudonymised provision where possible.</x:v>
      </x:c>
      <x:c r="X9" s="47" t="str">
        <x:v>Changes the qualification around pseudonymised emergency-data provision from where possible to where strictly necessary; retains technical/organisational protection.</x:v>
      </x:c>
      <x:c r="Y9" s="47" t="str">
        <x:v>PET-specific direction is ambiguous after source review.</x:v>
      </x:c>
      <x:c r="Z9" s="47" t="str">
        <x:v>Amendment 16: Art 1(1)(7), proposed Data Act Art 15a(2)</x:v>
      </x:c>
      <x:c r="AA9" s="47" t="str">
        <x:v>Amendment 16: Art 1(1)(7), proposed Data Act Art 15a(2); printed page 20 onward</x:v>
      </x:c>
      <x:c r="AB9" s="47" t="str">
        <x:v>Official Parliament draft PDF PE786.818v01-00 downloaded via browser and directly compared with its Commission-text column on 24 September 2026; cover identifies Aura Salla and Marina Kaljurand as joint rapporteurs/authors.</x:v>
      </x:c>
      <x:c r="AC9" s="48" t="n">
        <x:v>46289</x:v>
      </x:c>
      <x:c r="AD9" s="47" t="str">
        <x:v>PET-MEP-9</x:v>
      </x:c>
      <x:c r="AE9" t="n">
        <x:f>IF(ISNUMBER(P9),1,0)</x:f>
        <x:v>0</x:v>
      </x:c>
    </x:row>
    <x:row r="10" ht="98" customHeight="1">
      <x:c r="A10" s="84" t="str">
        <x:v>Digital Omnibus — PE786.818v01-00, 2025/0360(COD)</x:v>
      </x:c>
      <x:c r="B10" s="84" t="str">
        <x:v>Named technique</x:v>
      </x:c>
      <x:c r="C10" s="84" t="str">
        <x:v>Aura Salla; Marina Kaljurand</x:v>
      </x:c>
      <x:c r="D10" s="84" t="str"/>
      <x:c r="E10" s="84" t="str">
        <x:v>Joint draft-report authors</x:v>
      </x:c>
      <x:c r="F10" s="84" t="str">
        <x:v>Amendment 31: Art 1(1)(18), proposed Data Act Art 32q(6)</x:v>
      </x:c>
      <x:c r="G10" s="84" t="str">
        <x:v>MEP draft-report amendment
Proposed in joint ITRE/LIBE draft report; not adopted committee or plenary position</x:v>
      </x:c>
      <x:c r="H10" s="84" t="str">
        <x:v>Anonymisation; confidentiality protection</x:v>
      </x:c>
      <x:c r="I10" s="84" t="str">
        <x:v>Retains anonymisation/confidentiality costs in reuse charges, while revising higher fees for gatekeepers and proposing Commission fee guidelines.</x:v>
      </x:c>
      <x:c r="J10" s="84" t="str">
        <x:v>Suggested operative change only; PET cost categories already appear in Commission text.</x:v>
      </x:c>
      <x:c r="K10" s="85" t="n">
        <x:v>46195.5</x:v>
      </x:c>
      <x:c r="L10" s="86" t="inlineStr">
        <x:is>
          <x:t xml:space="preserve">Joint ITRE/LIBE draft report PE786.818v01-00</x:t>
        </x:is>
      </x:c>
      <x:c r="M10" s="84" t="str">
        <x:v>Official DOCX downloaded from Parliament through browser and parsed; co-rapporteurs verified on document landing page. Names identify draft-report authors, not a separately signed individual amendment. Attribution: Names identify the co-rapporteurs who authored the joint draft report; this is a draft-report amendment.</x:v>
      </x:c>
      <x:c r="N10" s="86" t="inlineStr">
        <x:is>
          <x:t xml:space="preserve">Official Digital Omnibus draft report — PDF</x:t>
        </x:is>
      </x:c>
      <x:c r="O10" s="86" t="inlineStr">
        <x:is>
          <x:t xml:space="preserve">Joint draft-report authors</x:t>
        </x:is>
      </x:c>
      <x:c r="P10" s="49" t="n">
        <x:v>0</x:v>
      </x:c>
      <x:c r="Q10" s="50" t="str">
        <x:v>Neutral or mixed</x:v>
      </x:c>
      <x:c r="R10" s="50" t="str">
        <x:v>Retains the same anonymisation/confidentiality cost categories while revising higher fees and introducing guidance. The fee-policy changes do not themselves demonstrate a directional change in PET support.</x:v>
      </x:c>
      <x:c r="S10" s="50" t="str">
        <x:v>High</x:v>
      </x:c>
      <x:c r="T10" s="50" t="str">
        <x:v>Yes</x:v>
      </x:c>
      <x:c r="U10" s="50" t="str">
        <x:v>Not addressed</x:v>
      </x:c>
      <x:c r="V10" s="50" t="str">
        <x:v>Proportionate, transparent and non-discriminatory fees; effective review; access protections in guidance.</x:v>
      </x:c>
      <x:c r="W10" s="50" t="str">
        <x:v>Commission already allowed reuse charges to cover anonymisation and confidentiality-protection costs.</x:v>
      </x:c>
      <x:c r="X10" s="50" t="str">
        <x:v>Retains anonymisation/confidentiality costs in reuse charges, while revising higher fees for gatekeepers and proposing Commission fee guidelines.</x:v>
      </x:c>
      <x:c r="Y10" s="50" t="str"/>
      <x:c r="Z10" s="50" t="str">
        <x:v>Amendment 31: Art 1(1)(18), proposed Data Act Art 32q(6)</x:v>
      </x:c>
      <x:c r="AA10" s="50" t="str">
        <x:v>Amendment 31: Art 1(1)(18), proposed Data Act Art 32q(6); printed page 27 onward</x:v>
      </x:c>
      <x:c r="AB10" s="50" t="str">
        <x:v>Official Parliament draft PDF PE786.818v01-00 downloaded via browser and directly compared with its Commission-text column on 24 September 2026; cover identifies Aura Salla and Marina Kaljurand as joint rapporteurs/authors.</x:v>
      </x:c>
      <x:c r="AC10" s="51" t="n">
        <x:v>46289</x:v>
      </x:c>
      <x:c r="AD10" s="50" t="str">
        <x:v>PET-MEP-10</x:v>
      </x:c>
      <x:c r="AE10" t="n">
        <x:f>IF(ISNUMBER(P10),1,0)</x:f>
        <x:v>1</x:v>
      </x:c>
    </x:row>
    <x:row r="11" ht="98" customHeight="1">
      <x:c r="A11" s="84" t="str">
        <x:v>Digital Omnibus — PE786.818v01-00, 2025/0360(COD)</x:v>
      </x:c>
      <x:c r="B11" s="84" t="str">
        <x:v>Named technique</x:v>
      </x:c>
      <x:c r="C11" s="84" t="str">
        <x:v>Aura Salla; Marina Kaljurand</x:v>
      </x:c>
      <x:c r="D11" s="84" t="str"/>
      <x:c r="E11" s="84" t="str">
        <x:v>Joint draft-report authors</x:v>
      </x:c>
      <x:c r="F11" s="84" t="str">
        <x:v>Amendment 4: recital 34</x:v>
      </x:c>
      <x:c r="G11" s="84" t="str">
        <x:v>MEP draft-report amendment
Proposed in joint ITRE/LIBE draft report; not adopted committee or plenary position</x:v>
      </x:c>
      <x:c r="H11" s="84" t="str">
        <x:v>User-held encryption keys; end-to-end encryption; device-local biometric verification</x:v>
      </x:c>
      <x:c r="I11" s="84" t="str">
        <x:v>Adds least-intrusive verification, stronger sole-control conditions, secure enrolment, end-to-end encryption in transit and user rectification/deletion safeguards.</x:v>
      </x:c>
      <x:c r="J11" s="84" t="str">
        <x:v>Suggested recital amendment; not a current legal rule.</x:v>
      </x:c>
      <x:c r="K11" s="85" t="n">
        <x:v>46195.5</x:v>
      </x:c>
      <x:c r="L11" s="86" t="inlineStr">
        <x:is>
          <x:t xml:space="preserve">Joint ITRE/LIBE draft report PE786.818v01-00</x:t>
        </x:is>
      </x:c>
      <x:c r="M11" s="84" t="str">
        <x:v>Official DOCX downloaded from Parliament through browser and parsed; co-rapporteurs verified on document landing page. Names identify draft-report authors, not a separately signed individual amendment. Attribution: Names identify the co-rapporteurs who authored the joint draft report; this is a draft-report amendment.</x:v>
      </x:c>
      <x:c r="N11" s="86" t="inlineStr">
        <x:is>
          <x:t xml:space="preserve">Official Digital Omnibus draft report — PDF</x:t>
        </x:is>
      </x:c>
      <x:c r="O11" s="86" t="inlineStr">
        <x:is>
          <x:t xml:space="preserve">Joint draft-report authors</x:t>
        </x:is>
      </x:c>
      <x:c r="P11" s="46" t="n">
        <x:v>1</x:v>
      </x:c>
      <x:c r="Q11" s="47" t="str">
        <x:v>Favourable</x:v>
      </x:c>
      <x:c r="R11" s="47" t="str">
        <x:v>Strengthens the existing model with more precise sole-control safeguards, least-intrusive verification and end-to-end encryption during transmission. This is a clear additional implementation safeguard within an already privacy-protective recital.</x:v>
      </x:c>
      <x:c r="S11" s="47" t="str">
        <x:v>High</x:v>
      </x:c>
      <x:c r="T11" s="47" t="str">
        <x:v>Yes</x:v>
      </x:c>
      <x:c r="U11" s="47" t="str">
        <x:v>Not addressed</x:v>
      </x:c>
      <x:c r="V11" s="47" t="str">
        <x:v>Necessity/proportionality; least intrusive effective means; sole user control; secure enrolment; E2EE in transit; deletion/rectification.</x:v>
      </x:c>
      <x:c r="W11" s="47" t="str">
        <x:v>Commission already contemplated biometric verification with local storage or encryption whose key was held solely by the data subject.</x:v>
      </x:c>
      <x:c r="X11" s="47" t="str">
        <x:v>Adds least-intrusive verification, stronger sole-control conditions, secure enrolment, end-to-end encryption in transit and user rectification/deletion safeguards.</x:v>
      </x:c>
      <x:c r="Y11" s="47" t="str"/>
      <x:c r="Z11" s="47" t="str">
        <x:v>Amendment 4: recital 34</x:v>
      </x:c>
      <x:c r="AA11" s="47" t="str">
        <x:v>Amendment 4: recital 34; printed page 7 onward</x:v>
      </x:c>
      <x:c r="AB11" s="47" t="str">
        <x:v>Official Parliament draft PDF PE786.818v01-00 downloaded via browser and directly compared with its Commission-text column on 24 September 2026; cover identifies Aura Salla and Marina Kaljurand as joint rapporteurs/authors.</x:v>
      </x:c>
      <x:c r="AC11" s="48" t="n">
        <x:v>46289</x:v>
      </x:c>
      <x:c r="AD11" s="47" t="str">
        <x:v>PET-MEP-11</x:v>
      </x:c>
      <x:c r="AE11" t="n">
        <x:f>IF(ISNUMBER(P11),1,0)</x:f>
        <x:v>1</x:v>
      </x:c>
    </x:row>
    <x:row r="12" ht="112" customHeight="1">
      <x:c r="A12" s="84" t="str">
        <x:v>Digital euro — LIBE opinion in report A10-0185/2026</x:v>
      </x:c>
      <x:c r="B12" s="84" t="str">
        <x:v>Named technique</x:v>
      </x:c>
      <x:c r="C12" s="84" t="str">
        <x:v>Individual proposer not established in adopted text</x:v>
      </x:c>
      <x:c r="D12" s="84" t="str">
        <x:v>Emil Radev</x:v>
      </x:c>
      <x:c r="E12" s="84" t="str">
        <x:v>LIBE committee-approved opinion</x:v>
      </x:c>
      <x:c r="F12" s="84" t="str">
        <x:v>LIBE amendment 23 — proposed recital 72</x:v>
      </x:c>
      <x:c r="G12" s="84" t="str">
        <x:v>Historical committee opinion amendment
LIBE opinion adopted 15 July 2025; historical intermediate proposal, not final ECON wording</x:v>
      </x:c>
      <x:c r="H12" s="84" t="str">
        <x:v>Pseudonymisation techniques</x:v>
      </x:c>
      <x:c r="I12" s="84" t="str">
        <x:v>Proposed EDPB guidelines, after ECB consultation, on technical and organisational measures including pseudonymisation for the digital euro.</x:v>
      </x:c>
      <x:c r="J12" s="84" t="str">
        <x:v>Committee opinion amendment only; no binding effect and not necessarily retained in later report.</x:v>
      </x:c>
      <x:c r="K12" s="85" t="n">
        <x:v>45853.5</x:v>
      </x:c>
      <x:c r="L12" s="86" t="inlineStr">
        <x:is>
          <x:t xml:space="preserve">LIBE opinion adopted 15 July 2025, annexed to digital euro report A10-0185/2026</x:t>
        </x:is>
      </x:c>
      <x:c r="M12" s="84" t="str">
        <x:v>Opinion pp111–112. Main report Article 34(4a) instead names anonymisation and uses mandatory guidelines wording. Attribution: The consolidated adopted report identifies committee responsibility and rapporteurs, without establishing the original individual signatories for this amendment.</x:v>
      </x:c>
      <x:c r="N12" s="86" t="inlineStr">
        <x:is>
          <x:t xml:space="preserve">Supporting official source</x:t>
        </x:is>
      </x:c>
      <x:c r="O12" s="86" t="inlineStr">
        <x:is>
          <x:t xml:space="preserve">Attribution in official source</x:t>
        </x:is>
      </x:c>
      <x:c r="P12" s="49" t="n">
        <x:v>1</x:v>
      </x:c>
      <x:c r="Q12" s="50" t="str">
        <x:v>Favourable</x:v>
      </x:c>
      <x:c r="R12" s="50" t="str">
        <x:v>Adds the possibility of EDPB guidance expressly covering pseudonymisation techniques. This is limited but concrete institutional support for implementation.</x:v>
      </x:c>
      <x:c r="S12" s="50" t="str">
        <x:v>High</x:v>
      </x:c>
      <x:c r="T12" s="50" t="str">
        <x:v>No</x:v>
      </x:c>
      <x:c r="U12" s="50" t="str">
        <x:v>Not addressed</x:v>
      </x:c>
      <x:c r="V12" s="50" t="str">
        <x:v>EDPB guidance after ECB consultation; existing data-protection principles retained.</x:v>
      </x:c>
      <x:c r="W12" s="50" t="str">
        <x:v>Commission recital already required protection by design/default, minimisation and purpose limitation but did not specify EDPB technical guidance.</x:v>
      </x:c>
      <x:c r="X12" s="50" t="str">
        <x:v>Proposed EDPB guidelines, after ECB consultation, on technical and organisational measures including pseudonymisation for the digital euro.</x:v>
      </x:c>
      <x:c r="Y12" s="50" t="str">
        <x:v>Collective committee/adopted text; original individual proposer not verified.</x:v>
      </x:c>
      <x:c r="Z12" s="50" t="str">
        <x:v>LIBE amendment 23 — proposed recital 72</x:v>
      </x:c>
      <x:c r="AA12" s="50" t="str">
        <x:v>LIBE amendment 23 — proposed recital 72; printed page 111 onward</x:v>
      </x:c>
      <x:c r="AB12" s="50" t="str">
        <x:v>Official Parliament report A10-0185/2026 downloaded via browser; LIBE-opinion Commission/amendment columns directly compared on 24 September 2026. Collective opinion is not assigned personally to its rapporteur.</x:v>
      </x:c>
      <x:c r="AC12" s="51" t="n">
        <x:v>46289</x:v>
      </x:c>
      <x:c r="AD12" s="50" t="str">
        <x:v>PET-MEP-12</x:v>
      </x:c>
      <x:c r="AE12" t="n">
        <x:f>IF(ISNUMBER(P12),1,0)</x:f>
        <x:v>1</x:v>
      </x:c>
    </x:row>
    <x:row r="13" ht="112" customHeight="1">
      <x:c r="A13" s="84" t="str">
        <x:v>Digital euro — LIBE opinion in report A10-0185/2026</x:v>
      </x:c>
      <x:c r="B13" s="84" t="str">
        <x:v>Named technique</x:v>
      </x:c>
      <x:c r="C13" s="84" t="str">
        <x:v>Individual proposer not established in adopted text</x:v>
      </x:c>
      <x:c r="D13" s="84" t="str">
        <x:v>Emil Radev</x:v>
      </x:c>
      <x:c r="E13" s="84" t="str">
        <x:v>LIBE committee-approved opinion</x:v>
      </x:c>
      <x:c r="F13" s="84" t="str">
        <x:v>LIBE amendment 31 — proposed Article 2(1), point 28</x:v>
      </x:c>
      <x:c r="G13" s="84" t="str">
        <x:v>Historical committee opinion amendment
LIBE opinion adopted 15 July 2025; historical intermediate proposal, not final ECON wording</x:v>
      </x:c>
      <x:c r="H13" s="84" t="str">
        <x:v>Pseudonymous user aliases and proxies</x:v>
      </x:c>
      <x:c r="I13" s="84" t="str">
        <x:v>Proposed an alias composed of the unique digital euro account number and optional proxies, attributable to an identifiable person only by the PSP or user.</x:v>
      </x:c>
      <x:c r="J13" s="84" t="str">
        <x:v>Committee opinion amendment only; no binding effect and not necessarily retained in later report.</x:v>
      </x:c>
      <x:c r="K13" s="85" t="n">
        <x:v>45853.5</x:v>
      </x:c>
      <x:c r="L13" s="86" t="inlineStr">
        <x:is>
          <x:t xml:space="preserve">LIBE opinion adopted 15 July 2025, annexed to digital euro report A10-0185/2026</x:t>
        </x:is>
      </x:c>
      <x:c r="M13" s="84" t="str">
        <x:v>Opinion pp117–118. Do not substitute this formulation for the main ECON report Article 2(28). Attribution: The consolidated adopted report identifies committee responsibility and rapporteurs, without establishing the original individual signatories for this amendment.</x:v>
      </x:c>
      <x:c r="N13" s="86" t="inlineStr">
        <x:is>
          <x:t xml:space="preserve">Supporting official source</x:t>
        </x:is>
      </x:c>
      <x:c r="O13" s="86" t="inlineStr">
        <x:is>
          <x:t xml:space="preserve">Attribution in official source</x:t>
        </x:is>
      </x:c>
      <x:c r="P13" s="46" t="n">
        <x:v>0</x:v>
      </x:c>
      <x:c r="Q13" s="47" t="str">
        <x:v>Neutral or mixed</x:v>
      </x:c>
      <x:c r="R13" s="47" t="str">
        <x:v>Specifies that the alias comprises a unique account number and optional proxies while retaining the same restricted-attribution safeguard. The added composition detail does not establish stronger or weaker support for PETs.</x:v>
      </x:c>
      <x:c r="S13" s="47" t="str">
        <x:v>High</x:v>
      </x:c>
      <x:c r="T13" s="47" t="str">
        <x:v>No</x:v>
      </x:c>
      <x:c r="U13" s="47" t="str">
        <x:v>Not addressed</x:v>
      </x:c>
      <x:c r="V13" s="47" t="str">
        <x:v>Pseudonymous alias; attribution limited to payment service provider or user.</x:v>
      </x:c>
      <x:c r="W13" s="47" t="str">
        <x:v>Commission definition already described a unique pseudonymous alias attributable only by the payment provider or user.</x:v>
      </x:c>
      <x:c r="X13" s="47" t="str">
        <x:v>Proposed an alias composed of the unique digital euro account number and optional proxies, attributable to an identifiable person only by the PSP or user.</x:v>
      </x:c>
      <x:c r="Y13" s="47" t="str">
        <x:v>Collective committee/adopted text; original individual proposer not verified.</x:v>
      </x:c>
      <x:c r="Z13" s="47" t="str">
        <x:v>LIBE amendment 31 — proposed Article 2(1), point 28</x:v>
      </x:c>
      <x:c r="AA13" s="47" t="str">
        <x:v>LIBE amendment 31 — proposed Article 2(1), point 28; printed page 117 onward</x:v>
      </x:c>
      <x:c r="AB13" s="47" t="str">
        <x:v>Official Parliament report A10-0185/2026 downloaded via browser; LIBE-opinion Commission/amendment columns directly compared on 24 September 2026. Collective opinion is not assigned personally to its rapporteur.</x:v>
      </x:c>
      <x:c r="AC13" s="48" t="n">
        <x:v>46289</x:v>
      </x:c>
      <x:c r="AD13" s="47" t="str">
        <x:v>PET-MEP-13</x:v>
      </x:c>
      <x:c r="AE13" t="n">
        <x:f>IF(ISNUMBER(P13),1,0)</x:f>
        <x:v>1</x:v>
      </x:c>
    </x:row>
    <x:row r="14" ht="112" customHeight="1">
      <x:c r="A14" s="84" t="str">
        <x:v>Digital euro — LIBE opinion in report A10-0185/2026</x:v>
      </x:c>
      <x:c r="B14" s="84" t="str">
        <x:v>PETs named</x:v>
      </x:c>
      <x:c r="C14" s="84" t="str">
        <x:v>Individual proposer not established in adopted text</x:v>
      </x:c>
      <x:c r="D14" s="84" t="str">
        <x:v>Emil Radev</x:v>
      </x:c>
      <x:c r="E14" s="84" t="str">
        <x:v>LIBE committee-approved opinion</x:v>
      </x:c>
      <x:c r="F14" s="84" t="str">
        <x:v>LIBE amendment 35 — proposed Article 5(2)</x:v>
      </x:c>
      <x:c r="G14" s="84" t="str">
        <x:v>Historical committee opinion amendment
LIBE opinion adopted 15 July 2025; historical intermediate proposal, not final ECON wording</x:v>
      </x:c>
      <x:c r="H14" s="84" t="str">
        <x:v>Privacy-enhancing technologies</x:v>
      </x:c>
      <x:c r="I14" s="84" t="str">
        <x:v>Proposed that ECB measures implement PETs where technically possible and implement protection by design/default.</x:v>
      </x:c>
      <x:c r="J14" s="84" t="str">
        <x:v>Committee opinion amendment only; no binding effect and not necessarily retained in later report.</x:v>
      </x:c>
      <x:c r="K14" s="85" t="n">
        <x:v>45853.5</x:v>
      </x:c>
      <x:c r="L14" s="86" t="inlineStr">
        <x:is>
          <x:t xml:space="preserve">LIBE opinion adopted 15 July 2025, annexed to digital euro report A10-0185/2026</x:t>
        </x:is>
      </x:c>
      <x:c r="M14" s="84" t="str">
        <x:v>Source wording: “privacy-enhancing technologies” (LIBE amendment35, proposed Article5(2), report printed p119). Opinion p119. The main ECON report removes the technical-possibility qualification. Attribution: The consolidated adopted report identifies committee responsibility and rapporteurs, without establishing the original individual signatories for this amendment.</x:v>
      </x:c>
      <x:c r="N14" s="86" t="inlineStr">
        <x:is>
          <x:t xml:space="preserve">Supporting official source</x:t>
        </x:is>
      </x:c>
      <x:c r="O14" s="86" t="inlineStr">
        <x:is>
          <x:t xml:space="preserve">Attribution in official source</x:t>
        </x:is>
      </x:c>
      <x:c r="P14" s="52" t="n">
        <x:v>2</x:v>
      </x:c>
      <x:c r="Q14" s="53" t="str">
        <x:v>Strongly favourable</x:v>
      </x:c>
      <x:c r="R14" s="53" t="str">
        <x:v>Adds an operative requirement to implement PETs where technically possible alongside protection by design/default. This is a substantial explicit endorsement of deployment.</x:v>
      </x:c>
      <x:c r="S14" s="53" t="str">
        <x:v>High</x:v>
      </x:c>
      <x:c r="T14" s="53" t="str">
        <x:v>No</x:v>
      </x:c>
      <x:c r="U14" s="53" t="str">
        <x:v>Not addressed</x:v>
      </x:c>
      <x:c r="V14" s="53" t="str">
        <x:v>Technical feasibility qualifier; EDPS consultation; protection by design and default.</x:v>
      </x:c>
      <x:c r="W14" s="53" t="str">
        <x:v>ECB measures required EDPS consultation where they affected data protection, without an express PET deployment duty.</x:v>
      </x:c>
      <x:c r="X14" s="53" t="str">
        <x:v>Proposed that ECB measures implement PETs where technically possible and implement protection by design/default.</x:v>
      </x:c>
      <x:c r="Y14" s="53" t="str">
        <x:v>Collective committee/adopted text; original individual proposer not verified.</x:v>
      </x:c>
      <x:c r="Z14" s="53" t="str">
        <x:v>LIBE amendment 35 — proposed Article 5(2)</x:v>
      </x:c>
      <x:c r="AA14" s="53" t="str">
        <x:v>LIBE amendment 35 — proposed Article 5(2); printed page 119 onward</x:v>
      </x:c>
      <x:c r="AB14" s="53" t="str">
        <x:v>Official Parliament report A10-0185/2026 downloaded via browser; LIBE-opinion Commission/amendment columns directly compared on 24 September 2026. Collective opinion is not assigned personally to its rapporteur.</x:v>
      </x:c>
      <x:c r="AC14" s="54" t="n">
        <x:v>46289</x:v>
      </x:c>
      <x:c r="AD14" s="53" t="str">
        <x:v>PET-MEP-14</x:v>
      </x:c>
      <x:c r="AE14" t="n">
        <x:f>IF(ISNUMBER(P14),1,0)</x:f>
        <x:v>1</x:v>
      </x:c>
    </x:row>
    <x:row r="15" ht="112" customHeight="1">
      <x:c r="A15" s="84" t="str">
        <x:v>Digital euro — LIBE opinion in report A10-0185/2026</x:v>
      </x:c>
      <x:c r="B15" s="84" t="str">
        <x:v>Named technique</x:v>
      </x:c>
      <x:c r="C15" s="84" t="str">
        <x:v>Individual proposer not established in adopted text</x:v>
      </x:c>
      <x:c r="D15" s="84" t="str">
        <x:v>Emil Radev</x:v>
      </x:c>
      <x:c r="E15" s="84" t="str">
        <x:v>LIBE committee-approved opinion</x:v>
      </x:c>
      <x:c r="F15" s="84" t="str">
        <x:v>LIBE amendment 73 — proposed Article 34(4)</x:v>
      </x:c>
      <x:c r="G15" s="84" t="str">
        <x:v>Historical committee opinion amendment
LIBE opinion adopted 15 July 2025; historical intermediate proposal, not final ECON wording</x:v>
      </x:c>
      <x:c r="H15" s="84" t="str">
        <x:v>Pseudonymisation</x:v>
      </x:c>
      <x:c r="I15" s="84" t="str">
        <x:v>Would expressly require PSP measures to pseudonymise personal data so ECB/national central banks cannot attribute them to users without additional information.</x:v>
      </x:c>
      <x:c r="J15" s="84" t="str">
        <x:v>Committee opinion amendment only; no binding effect and not necessarily retained in later report.</x:v>
      </x:c>
      <x:c r="K15" s="85" t="n">
        <x:v>45853.5</x:v>
      </x:c>
      <x:c r="L15" s="86" t="inlineStr">
        <x:is>
          <x:t xml:space="preserve">LIBE opinion adopted 15 July 2025, annexed to digital euro report A10-0185/2026</x:t>
        </x:is>
      </x:c>
      <x:c r="M15" s="84" t="str">
        <x:v>Opinion p136. Main ECON report adopts different outcome-based wording and an anonymisation-guidelines clause. Attribution: The consolidated adopted report identifies committee responsibility and rapporteurs, without establishing the original individual signatories for this amendment.</x:v>
      </x:c>
      <x:c r="N15" s="86" t="inlineStr">
        <x:is>
          <x:t xml:space="preserve">Supporting official source</x:t>
        </x:is>
      </x:c>
      <x:c r="O15" s="86" t="inlineStr">
        <x:is>
          <x:t xml:space="preserve">Attribution in official source</x:t>
        </x:is>
      </x:c>
      <x:c r="P15" s="46" t="n">
        <x:v>1</x:v>
      </x:c>
      <x:c r="Q15" s="47" t="str">
        <x:v>Favourable</x:v>
      </x:c>
      <x:c r="R15" s="47" t="str">
        <x:v>Adds express pseudonymisation and an additional-information test for attribution by central banks. This strengthens and clarifies the required technique within an existing privacy-protection duty.</x:v>
      </x:c>
      <x:c r="S15" s="47" t="str">
        <x:v>High</x:v>
      </x:c>
      <x:c r="T15" s="47" t="str">
        <x:v>No</x:v>
      </x:c>
      <x:c r="U15" s="47" t="str">
        <x:v>Not addressed</x:v>
      </x:c>
      <x:c r="V15" s="47" t="str">
        <x:v>Pseudonymisation; extra information required for attribution; protection by design/default.</x:v>
      </x:c>
      <x:c r="W15" s="47" t="str">
        <x:v>PSPs already had to use privacy-preserving measures so communicated data did not directly identify users.</x:v>
      </x:c>
      <x:c r="X15" s="47" t="str">
        <x:v>Would expressly require PSP measures to pseudonymise personal data so ECB/national central banks cannot attribute them to users without additional information.</x:v>
      </x:c>
      <x:c r="Y15" s="47" t="str">
        <x:v>Collective committee/adopted text; original individual proposer not verified.</x:v>
      </x:c>
      <x:c r="Z15" s="47" t="str">
        <x:v>LIBE amendment 73 — proposed Article 34(4)</x:v>
      </x:c>
      <x:c r="AA15" s="47" t="str">
        <x:v>LIBE amendment 73 — proposed Article 34(4); printed page 136 onward</x:v>
      </x:c>
      <x:c r="AB15" s="47" t="str">
        <x:v>Official Parliament report A10-0185/2026 downloaded via browser; LIBE-opinion Commission/amendment columns directly compared on 24 September 2026. Collective opinion is not assigned personally to its rapporteur.</x:v>
      </x:c>
      <x:c r="AC15" s="48" t="n">
        <x:v>46289</x:v>
      </x:c>
      <x:c r="AD15" s="47" t="str">
        <x:v>PET-MEP-15</x:v>
      </x:c>
      <x:c r="AE15" t="n">
        <x:f>IF(ISNUMBER(P15),1,0)</x:f>
        <x:v>1</x:v>
      </x:c>
    </x:row>
    <x:row r="16" ht="112" customHeight="1">
      <x:c r="A16" s="84" t="str">
        <x:v>Digital euro — LIBE opinion in report A10-0185/2026</x:v>
      </x:c>
      <x:c r="B16" s="84" t="str">
        <x:v>Named technique</x:v>
      </x:c>
      <x:c r="C16" s="84" t="str">
        <x:v>Individual proposer not established in adopted text</x:v>
      </x:c>
      <x:c r="D16" s="84" t="str">
        <x:v>Emil Radev</x:v>
      </x:c>
      <x:c r="E16" s="84" t="str">
        <x:v>LIBE committee-approved opinion</x:v>
      </x:c>
      <x:c r="F16" s="84" t="str">
        <x:v>LIBE amendment 79 — proposed Article 35(4)</x:v>
      </x:c>
      <x:c r="G16" s="84" t="str">
        <x:v>Historical committee opinion amendment
LIBE opinion adopted 15 July 2025; historical intermediate proposal, not final ECON wording</x:v>
      </x:c>
      <x:c r="H16" s="84" t="str">
        <x:v>Pseudonymisation; data segregation</x:v>
      </x:c>
      <x:c r="I16" s="84" t="str">
        <x:v>Would add an express pseudonymisation requirement to central-bank data segregation, preventing user attribution without additional information.</x:v>
      </x:c>
      <x:c r="J16" s="84" t="str">
        <x:v>Committee opinion amendment only; no binding effect and not necessarily retained in later report.</x:v>
      </x:c>
      <x:c r="K16" s="85" t="n">
        <x:v>45853.5</x:v>
      </x:c>
      <x:c r="L16" s="86" t="inlineStr">
        <x:is>
          <x:t xml:space="preserve">LIBE opinion adopted 15 July 2025, annexed to digital euro report A10-0185/2026</x:t>
        </x:is>
      </x:c>
      <x:c r="M16" s="84" t="str">
        <x:v>Opinion p138. Not identical to current main report wording. Attribution: The consolidated adopted report identifies committee responsibility and rapporteurs, without establishing the original individual signatories for this amendment.</x:v>
      </x:c>
      <x:c r="N16" s="86" t="inlineStr">
        <x:is>
          <x:t xml:space="preserve">Supporting official source</x:t>
        </x:is>
      </x:c>
      <x:c r="O16" s="86" t="inlineStr">
        <x:is>
          <x:t xml:space="preserve">Attribution in official source</x:t>
        </x:is>
      </x:c>
      <x:c r="P16" s="49" t="n">
        <x:v>1</x:v>
      </x:c>
      <x:c r="Q16" s="50" t="str">
        <x:v>Favourable</x:v>
      </x:c>
      <x:c r="R16" s="50" t="str">
        <x:v>Adds express pseudonymisation so central banks cannot attribute data to users without further information. This is a limited substantive strengthening beyond the existing segregation requirement.</x:v>
      </x:c>
      <x:c r="S16" s="50" t="str">
        <x:v>High</x:v>
      </x:c>
      <x:c r="T16" s="50" t="str">
        <x:v>No</x:v>
      </x:c>
      <x:c r="U16" s="50" t="str">
        <x:v>Not addressed</x:v>
      </x:c>
      <x:c r="V16" s="50" t="str">
        <x:v>Data segregation retained; pseudonymisation; additional-information test; design/default principles.</x:v>
      </x:c>
      <x:c r="W16" s="50" t="str">
        <x:v>Central-bank processing already required privacy-preserving measures and segregation to prevent direct identification.</x:v>
      </x:c>
      <x:c r="X16" s="50" t="str">
        <x:v>Would add an express pseudonymisation requirement to central-bank data segregation, preventing user attribution without additional information.</x:v>
      </x:c>
      <x:c r="Y16" s="50" t="str">
        <x:v>Collective committee/adopted text; original individual proposer not verified.</x:v>
      </x:c>
      <x:c r="Z16" s="50" t="str">
        <x:v>LIBE amendment 79 — proposed Article 35(4)</x:v>
      </x:c>
      <x:c r="AA16" s="50" t="str">
        <x:v>LIBE amendment 79 — proposed Article 35(4); printed page 138 onward</x:v>
      </x:c>
      <x:c r="AB16" s="50" t="str">
        <x:v>Official Parliament report A10-0185/2026 downloaded via browser; LIBE-opinion Commission/amendment columns directly compared on 24 September 2026. Collective opinion is not assigned personally to its rapporteur.</x:v>
      </x:c>
      <x:c r="AC16" s="51" t="n">
        <x:v>46289</x:v>
      </x:c>
      <x:c r="AD16" s="50" t="str">
        <x:v>PET-MEP-16</x:v>
      </x:c>
      <x:c r="AE16" t="n">
        <x:f>IF(ISNUMBER(P16),1,0)</x:f>
        <x:v>1</x:v>
      </x:c>
    </x:row>
    <x:row r="17" ht="112" customHeight="1">
      <x:c r="A17" s="84" t="str">
        <x:v>Digital euro — LIBE opinion in report A10-0185/2026</x:v>
      </x:c>
      <x:c r="B17" s="84" t="str">
        <x:v>Named technique</x:v>
      </x:c>
      <x:c r="C17" s="84" t="str">
        <x:v>Individual proposer not established in adopted text</x:v>
      </x:c>
      <x:c r="D17" s="84" t="str">
        <x:v>Emil Radev</x:v>
      </x:c>
      <x:c r="E17" s="84" t="str">
        <x:v>LIBE committee-approved opinion</x:v>
      </x:c>
      <x:c r="F17" s="84" t="str">
        <x:v>LIBE amendment 86 — proposed Article 36(4)</x:v>
      </x:c>
      <x:c r="G17" s="84" t="str">
        <x:v>Historical committee opinion amendment
LIBE opinion adopted 15 July 2025; historical intermediate proposal, not final ECON wording</x:v>
      </x:c>
      <x:c r="H17" s="84" t="str">
        <x:v>Pseudonymisation</x:v>
      </x:c>
      <x:c r="I17" s="84" t="str">
        <x:v>Would add express pseudonymisation to support-service safeguards, with attribution to individual users requiring additional information.</x:v>
      </x:c>
      <x:c r="J17" s="84" t="str">
        <x:v>Committee opinion amendment only; no binding effect and not necessarily retained in later report.</x:v>
      </x:c>
      <x:c r="K17" s="85" t="n">
        <x:v>45853.5</x:v>
      </x:c>
      <x:c r="L17" s="86" t="inlineStr">
        <x:is>
          <x:t xml:space="preserve">LIBE opinion adopted 15 July 2025, annexed to digital euro report A10-0185/2026</x:t>
        </x:is>
      </x:c>
      <x:c r="M17" s="84" t="str">
        <x:v>Opinion pp141–142. The draft unusually describes attribution by ECB/national central banks and implementation by PSPs; preserve that actor ambiguity rather than silently treating it as a support-provider-only duty. Attribution: The consolidated adopted report identifies committee responsibility and rapporteurs, without establishing the original individual signatories for this amendment.</x:v>
      </x:c>
      <x:c r="N17" s="86" t="inlineStr">
        <x:is>
          <x:t xml:space="preserve">Supporting official source</x:t>
        </x:is>
      </x:c>
      <x:c r="O17" s="86" t="inlineStr">
        <x:is>
          <x:t xml:space="preserve">Attribution in official source</x:t>
        </x:is>
      </x:c>
      <x:c r="P17" s="46" t="n">
        <x:v>1</x:v>
      </x:c>
      <x:c r="Q17" s="47" t="str">
        <x:v>Favourable</x:v>
      </x:c>
      <x:c r="R17" s="47" t="str">
        <x:v>Adds express pseudonymisation and a further-information condition for attribution. This increases recognition of the technique, although the new attribution sentence refers to central banks rather than support providers.</x:v>
      </x:c>
      <x:c r="S17" s="47" t="str">
        <x:v>Medium</x:v>
      </x:c>
      <x:c r="T17" s="47" t="str">
        <x:v>No</x:v>
      </x:c>
      <x:c r="U17" s="47" t="str">
        <x:v>Not addressed</x:v>
      </x:c>
      <x:c r="V17" s="47" t="str">
        <x:v>Support-provider non-identification retained; pseudonymisation; central-bank attribution condition; design/default principles.</x:v>
      </x:c>
      <x:c r="W17" s="47" t="str">
        <x:v>Support-service processing already required privacy-preserving safeguards preventing direct identification of users.</x:v>
      </x:c>
      <x:c r="X17" s="47" t="str">
        <x:v>Would add express pseudonymisation to support-service safeguards, with attribution to individual users requiring additional information.</x:v>
      </x:c>
      <x:c r="Y17" s="47" t="str">
        <x:v>Collective committee/adopted text; original individual proposer not verified.</x:v>
      </x:c>
      <x:c r="Z17" s="47" t="str">
        <x:v>LIBE amendment 86 — proposed Article 36(4)</x:v>
      </x:c>
      <x:c r="AA17" s="47" t="str">
        <x:v>LIBE amendment 86 — proposed Article 36(4); printed page 141 onward</x:v>
      </x:c>
      <x:c r="AB17" s="47" t="str">
        <x:v>Official Parliament report A10-0185/2026 downloaded via browser; LIBE-opinion Commission/amendment columns directly compared on 24 September 2026. Collective opinion is not assigned personally to its rapporteur.</x:v>
      </x:c>
      <x:c r="AC17" s="48" t="n">
        <x:v>46289</x:v>
      </x:c>
      <x:c r="AD17" s="47" t="str">
        <x:v>PET-MEP-17</x:v>
      </x:c>
      <x:c r="AE17" t="n">
        <x:f>IF(ISNUMBER(P17),1,0)</x:f>
        <x:v>1</x:v>
      </x:c>
    </x:row>
    <x:row r="18" ht="98" customHeight="1">
      <x:c r="A18" s="84" t="str">
        <x:v>CSAM Regulation — A9-0364/2023, LIBE negotiating report</x:v>
      </x:c>
      <x:c r="B18" s="84" t="str">
        <x:v>Named technique</x:v>
      </x:c>
      <x:c r="C18" s="84" t="str">
        <x:v>Individual proposer not established in adopted text</x:v>
      </x:c>
      <x:c r="D18" s="84" t="str">
        <x:v>Javier Zarzalejos</x:v>
      </x:c>
      <x:c r="E18" s="84" t="str">
        <x:v>LIBE committee-approved text</x:v>
      </x:c>
      <x:c r="F18" s="84" t="str">
        <x:v>Amendments 9 and83 — new Recital 9a; new Article 1(3a)</x:v>
      </x:c>
      <x:c r="G18" s="84" t="str">
        <x:v>European Parliament committee report amendments
LIBE adopted 14 Nov 2023; negotiating mandate confirmed 22 Nov 2023; not adopted legislation</x:v>
      </x:c>
      <x:c r="H18" s="84" t="str">
        <x:v>End-to-end encryption</x:v>
      </x:c>
      <x:c r="I18" s="84" t="str">
        <x:v>Adds an express safeguard against prohibiting, weakening or undermining end-to-end encryption and against preventing providers offering encrypted services.</x:v>
      </x:c>
      <x:c r="J18" s="84" t="str">
        <x:v>Proposed rule or policy explanation; no binding legal effect. The permanent regulation remains pending.</x:v>
      </x:c>
      <x:c r="K18" s="85" t="n">
        <x:v>45246.5</x:v>
      </x:c>
      <x:c r="L18" s="86" t="inlineStr">
        <x:is>
          <x:t xml:space="preserve">A9-0364/2023 — LIBE report</x:t>
        </x:is>
      </x:c>
      <x:c r="M18"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18" s="86" t="inlineStr">
        <x:is>
          <x:t xml:space="preserve">Supporting official source</x:t>
        </x:is>
      </x:c>
      <x:c r="O18" s="86" t="inlineStr">
        <x:is>
          <x:t xml:space="preserve">Attribution in official source</x:t>
        </x:is>
      </x:c>
      <x:c r="P18" s="49" t="n">
        <x:v>2</x:v>
      </x:c>
      <x:c r="Q18" s="50" t="str">
        <x:v>Strongly favourable</x:v>
      </x:c>
      <x:c r="R18" s="50" t="str">
        <x:v>Adds an express operative guarantee protecting end-to-end encryption and the ability to offer encrypted services. This substantially strengthens the legal protection of an identified privacy technology.</x:v>
      </x:c>
      <x:c r="S18" s="50" t="str">
        <x:v>High</x:v>
      </x:c>
      <x:c r="T18" s="50" t="str">
        <x:v>No</x:v>
      </x:c>
      <x:c r="U18" s="50" t="str">
        <x:v>Not addressed</x:v>
      </x:c>
      <x:c r="V18" s="50" t="str">
        <x:v>Prohibits weakening or undermining end-to-end encryption.</x:v>
      </x:c>
      <x:c r="W18" s="50" t="str">
        <x:v>Commission text had no equivalent general operative protection against weakening end-to-end encryption.</x:v>
      </x:c>
      <x:c r="X18" s="50" t="str">
        <x:v>Adds an express safeguard against prohibiting, weakening or undermining end-to-end encryption and against preventing providers offering encrypted services.</x:v>
      </x:c>
      <x:c r="Y18" s="50" t="str">
        <x:v>Collective committee/adopted text; original individual proposer not verified.</x:v>
      </x:c>
      <x:c r="Z18" s="50" t="str">
        <x:v>Amendments 9 and83 — new Recital 9a; new Article 1(3a)</x:v>
      </x:c>
      <x:c r="AA18" s="50" t="str">
        <x:v>Amendments 9 and83 — new Recital 9a; new Article 1(3a); printed page(s) 11</x:v>
      </x:c>
      <x:c r="AB18" s="50" t="str">
        <x:v>Direct side-by-side comparison in the downloaded official Parliament report PDF; committee section and amendment heading checked on 24 September 2026. Row is a related amendment package, not one separately authored amendment.</x:v>
      </x:c>
      <x:c r="AC18" s="51" t="n">
        <x:v>46289</x:v>
      </x:c>
      <x:c r="AD18" s="50" t="str">
        <x:v>PET-MEP-18</x:v>
      </x:c>
      <x:c r="AE18" t="n">
        <x:f>IF(ISNUMBER(P18),1,0)</x:f>
        <x:v>1</x:v>
      </x:c>
    </x:row>
    <x:row r="19" ht="98" customHeight="1">
      <x:c r="A19" s="84" t="str">
        <x:v>CSAM Regulation — A9-0364/2023, LIBE negotiating report</x:v>
      </x:c>
      <x:c r="B19" s="84" t="str">
        <x:v>Named technique</x:v>
      </x:c>
      <x:c r="C19" s="84" t="str">
        <x:v>Individual proposer not established in adopted text</x:v>
      </x:c>
      <x:c r="D19" s="84" t="str">
        <x:v>Javier Zarzalejos</x:v>
      </x:c>
      <x:c r="E19" s="84" t="str">
        <x:v>LIBE committee-approved text</x:v>
      </x:c>
      <x:c r="F19" s="84" t="str">
        <x:v>Amendments 30,168 and216 — Recital 26; Article 7(1); new Article 10(3)(da)</x:v>
      </x:c>
      <x:c r="G19" s="84" t="str">
        <x:v>European Parliament committee report amendments
LIBE adopted 14 Nov 2023; negotiating mandate confirmed 22 Nov 2023; not adopted legislation</x:v>
      </x:c>
      <x:c r="H19" s="84" t="str">
        <x:v>End-to-end encryption</x:v>
      </x:c>
      <x:c r="I19" s="84" t="str">
        <x:v>Excludes encrypted interpersonal communications from detection measures, including communications to which encryption has been or will be applied.</x:v>
      </x:c>
      <x:c r="J19" s="84" t="str">
        <x:v>Proposed rule or policy explanation; no binding legal effect. The permanent regulation remains pending.</x:v>
      </x:c>
      <x:c r="K19" s="85" t="n">
        <x:v>45246.5</x:v>
      </x:c>
      <x:c r="L19" s="86" t="inlineStr">
        <x:is>
          <x:t xml:space="preserve">A9-0364/2023 — LIBE report</x:t>
        </x:is>
      </x:c>
      <x:c r="M19"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19" s="86" t="inlineStr">
        <x:is>
          <x:t xml:space="preserve">Supporting official source</x:t>
        </x:is>
      </x:c>
      <x:c r="O19" s="86" t="inlineStr">
        <x:is>
          <x:t xml:space="preserve">Attribution in official source</x:t>
        </x:is>
      </x:c>
      <x:c r="P19" s="46" t="n">
        <x:v>2</x:v>
      </x:c>
      <x:c r="Q19" s="47" t="str">
        <x:v>Strongly favourable</x:v>
      </x:c>
      <x:c r="R19" s="47" t="str">
        <x:v>Excludes communications protected by end-to-end encryption from detection measures and corresponding orders. This materially protects deployment of encrypted communications rather than merely mentioning encryption.</x:v>
      </x:c>
      <x:c r="S19" s="47" t="str">
        <x:v>High</x:v>
      </x:c>
      <x:c r="T19" s="47" t="str">
        <x:v>No</x:v>
      </x:c>
      <x:c r="U19" s="47" t="str">
        <x:v>Not addressed</x:v>
      </x:c>
      <x:c r="V19" s="47" t="str">
        <x:v>Targeted judicial orders as a last resort; encrypted communications excluded.</x:v>
      </x:c>
      <x:c r="W19" s="47" t="str">
        <x:v>Detection duties were technology-neutral and did not expressly exempt end-to-end encrypted interpersonal communications.</x:v>
      </x:c>
      <x:c r="X19" s="47" t="str">
        <x:v>Excludes encrypted interpersonal communications from detection measures, including communications to which encryption has been or will be applied.</x:v>
      </x:c>
      <x:c r="Y19" s="47" t="str">
        <x:v>Collective committee/adopted text; original individual proposer not verified.</x:v>
      </x:c>
      <x:c r="Z19" s="47" t="str">
        <x:v>Amendments 30,168 and216 — Recital 26; Article 7(1); new Article 10(3)(da)</x:v>
      </x:c>
      <x:c r="AA19" s="47" t="str">
        <x:v>Amendments 30,168 and216 — Recital 26; Article 7(1); new Article 10(3)(da); printed page(s) 27, 92</x:v>
      </x:c>
      <x:c r="AB19" s="47" t="str">
        <x:v>Direct side-by-side comparison in the downloaded official Parliament report PDF; committee section and amendment heading checked on 24 September 2026. Row is a related amendment package, not one separately authored amendment.</x:v>
      </x:c>
      <x:c r="AC19" s="48" t="n">
        <x:v>46289</x:v>
      </x:c>
      <x:c r="AD19" s="47" t="str">
        <x:v>PET-MEP-19</x:v>
      </x:c>
      <x:c r="AE19" t="n">
        <x:f>IF(ISNUMBER(P19),1,0)</x:f>
        <x:v>1</x:v>
      </x:c>
    </x:row>
    <x:row r="20" ht="98" customHeight="1">
      <x:c r="A20" s="84" t="str">
        <x:v>CSAM Regulation — A9-0364/2023, LIBE negotiating report</x:v>
      </x:c>
      <x:c r="B20" s="84" t="str">
        <x:v>Named technique</x:v>
      </x:c>
      <x:c r="C20" s="84" t="str">
        <x:v>Individual proposer not established in adopted text</x:v>
      </x:c>
      <x:c r="D20" s="84" t="str">
        <x:v>Javier Zarzalejos</x:v>
      </x:c>
      <x:c r="E20" s="84" t="str">
        <x:v>LIBE committee-approved text</x:v>
      </x:c>
      <x:c r="F20" s="84" t="str">
        <x:v>Amendment 21 — new Recital 18c</x:v>
      </x:c>
      <x:c r="G20" s="84" t="str">
        <x:v>European Parliament committee report amendments
LIBE adopted 14 Nov 2023; negotiating mandate confirmed 22 Nov 2023; not adopted legislation</x:v>
      </x:c>
      <x:c r="H20" s="84" t="str">
        <x:v>Double-anonymity age proof; pseudonyms; selective age disclosure</x:v>
      </x:c>
      <x:c r="I20" s="84" t="str">
        <x:v>Supports age proof without identity disclosure; a trusted intermediary should learn neither the requesting service nor disclose identifying data to it.</x:v>
      </x:c>
      <x:c r="J20" s="84" t="str">
        <x:v>Proposed rule or policy explanation; no binding legal effect. The permanent regulation remains pending.</x:v>
      </x:c>
      <x:c r="K20" s="85" t="n">
        <x:v>45246.5</x:v>
      </x:c>
      <x:c r="L20" s="86" t="inlineStr">
        <x:is>
          <x:t xml:space="preserve">A9-0364/2023 — LIBE report</x:t>
        </x:is>
      </x:c>
      <x:c r="M20"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0" s="86" t="inlineStr">
        <x:is>
          <x:t xml:space="preserve">Supporting official source</x:t>
        </x:is>
      </x:c>
      <x:c r="O20" s="86" t="inlineStr">
        <x:is>
          <x:t xml:space="preserve">Attribution in official source</x:t>
        </x:is>
      </x:c>
      <x:c r="P20" s="49" t="n">
        <x:v>1</x:v>
      </x:c>
      <x:c r="Q20" s="50" t="str">
        <x:v>Favourable</x:v>
      </x:c>
      <x:c r="R20" s="50" t="str">
        <x:v>Adds a concrete privacy-preserving age-proof architecture and explains how an intermediary should prevent identification and service tracking. This is favourable recognition, although the assessed addition is a recital.</x:v>
      </x:c>
      <x:c r="S20" s="50" t="str">
        <x:v>High</x:v>
      </x:c>
      <x:c r="T20" s="50" t="str">
        <x:v>No</x:v>
      </x:c>
      <x:c r="U20" s="50" t="str">
        <x:v>Not addressed</x:v>
      </x:c>
      <x:c r="V20" s="50" t="str">
        <x:v>Single age attribute; data minimisation; double anonymity; no general identification duty.</x:v>
      </x:c>
      <x:c r="W20" s="50" t="str">
        <x:v>No equivalent recital specifying anonymous age proof or a double-anonymity intermediary model.</x:v>
      </x:c>
      <x:c r="X20" s="50" t="str">
        <x:v>Supports age proof without identity disclosure; a trusted intermediary should learn neither the requesting service nor disclose identifying data to it.</x:v>
      </x:c>
      <x:c r="Y20" s="50" t="str">
        <x:v>Collective committee/adopted text; original individual proposer not verified.</x:v>
      </x:c>
      <x:c r="Z20" s="50" t="str">
        <x:v>Amendment 21 — new Recital 18c</x:v>
      </x:c>
      <x:c r="AA20" s="50" t="str">
        <x:v>Amendment 21 — new Recital 18c; printed page(s) 19</x:v>
      </x:c>
      <x:c r="AB20" s="50" t="str">
        <x:v>Direct side-by-side comparison in the downloaded official Parliament report PDF; committee section and amendment heading checked on 24 September 2026.</x:v>
      </x:c>
      <x:c r="AC20" s="51" t="n">
        <x:v>46289</x:v>
      </x:c>
      <x:c r="AD20" s="50" t="str">
        <x:v>PET-MEP-20</x:v>
      </x:c>
      <x:c r="AE20" t="n">
        <x:f>IF(ISNUMBER(P20),1,0)</x:f>
        <x:v>1</x:v>
      </x:c>
    </x:row>
    <x:row r="21" ht="98" customHeight="1">
      <x:c r="A21" s="84" t="str">
        <x:v>CSAM Regulation — A9-0364/2023, LIBE negotiating report</x:v>
      </x:c>
      <x:c r="B21" s="84" t="str">
        <x:v>Named technique</x:v>
      </x:c>
      <x:c r="C21" s="84" t="str">
        <x:v>Individual proposer not established in adopted text</x:v>
      </x:c>
      <x:c r="D21" s="84" t="str">
        <x:v>Javier Zarzalejos</x:v>
      </x:c>
      <x:c r="E21" s="84" t="str">
        <x:v>LIBE committee-approved text</x:v>
      </x:c>
      <x:c r="F21" s="84" t="str">
        <x:v>Amendment 146 — new Article 4(3a), especially points(f)–(k)</x:v>
      </x:c>
      <x:c r="G21" s="84" t="str">
        <x:v>European Parliament committee report amendments
LIBE adopted 14 Nov 2023; negotiating mandate confirmed 22 Nov 2023; not adopted legislation</x:v>
      </x:c>
      <x:c r="H21" s="84" t="str">
        <x:v>Zero-knowledge protocol; selective disclosure; anonymous accounts</x:v>
      </x:c>
      <x:c r="I21" s="84" t="str">
        <x:v>Requires age-verification systems to support selective attributes, zero-knowledge protocols and anonymous accounts, without universal identification or biometric processing.</x:v>
      </x:c>
      <x:c r="J21" s="84" t="str">
        <x:v>Proposed rule or policy explanation; no binding legal effect. The permanent regulation remains pending.</x:v>
      </x:c>
      <x:c r="K21" s="85" t="n">
        <x:v>45246.5</x:v>
      </x:c>
      <x:c r="L21" s="86" t="inlineStr">
        <x:is>
          <x:t xml:space="preserve">A9-0364/2023 — LIBE report</x:t>
        </x:is>
      </x:c>
      <x:c r="M21"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1" s="86" t="inlineStr">
        <x:is>
          <x:t xml:space="preserve">Supporting official source</x:t>
        </x:is>
      </x:c>
      <x:c r="O21" s="86" t="inlineStr">
        <x:is>
          <x:t xml:space="preserve">Attribution in official source</x:t>
        </x:is>
      </x:c>
      <x:c r="P21" s="46" t="n">
        <x:v>2</x:v>
      </x:c>
      <x:c r="Q21" s="47" t="str">
        <x:v>Strongly favourable</x:v>
      </x:c>
      <x:c r="R21" s="47" t="str">
        <x:v>Introduces explicit deployment criteria for selective disclosure, zero-knowledge protocols and anonymous accounts. Mandatory technical requirements represent a substantial increase in PET support.</x:v>
      </x:c>
      <x:c r="S21" s="47" t="str">
        <x:v>High</x:v>
      </x:c>
      <x:c r="T21" s="47" t="str">
        <x:v>No</x:v>
      </x:c>
      <x:c r="U21" s="47" t="str">
        <x:v>Not addressed</x:v>
      </x:c>
      <x:c r="V21" s="47" t="str">
        <x:v>Purpose limitation; age-only collection; no retained verification data; no universal identification or biometrics; redress.</x:v>
      </x:c>
      <x:c r="W21" s="47" t="str">
        <x:v>No equivalent operative list requiring selective attribute disclosure and zero-knowledge protocols for age verification.</x:v>
      </x:c>
      <x:c r="X21" s="47" t="str">
        <x:v>Requires age-verification systems to support selective attributes, zero-knowledge protocols and anonymous accounts, without universal identification or biometric processing.</x:v>
      </x:c>
      <x:c r="Y21" s="47" t="str">
        <x:v>Collective committee/adopted text; original individual proposer not verified.</x:v>
      </x:c>
      <x:c r="Z21" s="47" t="str">
        <x:v>Amendment 146 — new Article 4(3a), especially points(f)–(k)</x:v>
      </x:c>
      <x:c r="AA21" s="47" t="str">
        <x:v>Amendment 146 — new Article 4(3a), especially points(f)–(k); printed page(s) 82</x:v>
      </x:c>
      <x:c r="AB21" s="47" t="str">
        <x:v>Direct side-by-side comparison in the downloaded official Parliament report PDF; committee section and amendment heading checked on 24 September 2026.</x:v>
      </x:c>
      <x:c r="AC21" s="48" t="n">
        <x:v>46289</x:v>
      </x:c>
      <x:c r="AD21" s="47" t="str">
        <x:v>PET-MEP-21</x:v>
      </x:c>
      <x:c r="AE21" t="n">
        <x:f>IF(ISNUMBER(P21),1,0)</x:f>
        <x:v>1</x:v>
      </x:c>
    </x:row>
    <x:row r="22" ht="98" customHeight="1">
      <x:c r="A22" s="84" t="str">
        <x:v>CSAM Regulation — A9-0364/2023, LIBE negotiating report</x:v>
      </x:c>
      <x:c r="B22" s="84" t="str">
        <x:v>Named technique</x:v>
      </x:c>
      <x:c r="C22" s="84" t="str">
        <x:v>Individual proposer not established in adopted text</x:v>
      </x:c>
      <x:c r="D22" s="84" t="str">
        <x:v>Javier Zarzalejos</x:v>
      </x:c>
      <x:c r="E22" s="84" t="str">
        <x:v>LIBE committee-approved text</x:v>
      </x:c>
      <x:c r="F22" s="84" t="str">
        <x:v>Amendment 149 — new Article 4(5a)</x:v>
      </x:c>
      <x:c r="G22" s="84" t="str">
        <x:v>European Parliament committee report amendments
LIBE adopted 14 Nov 2023; negotiating mandate confirmed 22 Nov 2023; not adopted legislation</x:v>
      </x:c>
      <x:c r="H22" s="84" t="str">
        <x:v>Zero-knowledge protocol; selective disclosure</x:v>
      </x:c>
      <x:c r="I22" s="84" t="str">
        <x:v>Would require Commission age-verification/assessment guidelines based on selective attribute disclosure and zero-knowledge protocols after EDPB consultation.</x:v>
      </x:c>
      <x:c r="J22" s="84" t="str">
        <x:v>Proposed rule or policy explanation; no binding legal effect. The permanent regulation remains pending.</x:v>
      </x:c>
      <x:c r="K22" s="85" t="n">
        <x:v>45246.5</x:v>
      </x:c>
      <x:c r="L22" s="86" t="inlineStr">
        <x:is>
          <x:t xml:space="preserve">A9-0364/2023 — LIBE report</x:t>
        </x:is>
      </x:c>
      <x:c r="M22"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2" s="86" t="inlineStr">
        <x:is>
          <x:t xml:space="preserve">Supporting official source</x:t>
        </x:is>
      </x:c>
      <x:c r="O22" s="86" t="inlineStr">
        <x:is>
          <x:t xml:space="preserve">Attribution in official source</x:t>
        </x:is>
      </x:c>
      <x:c r="P22" s="49" t="n">
        <x:v>2</x:v>
      </x:c>
      <x:c r="Q22" s="50" t="str">
        <x:v>Strongly favourable</x:v>
      </x:c>
      <x:c r="R22" s="50" t="str">
        <x:v>Requires Commission guidance built around two named privacy-preserving techniques. This creates concrete institutional support for implementing the operative age-verification safeguards.</x:v>
      </x:c>
      <x:c r="S22" s="50" t="str">
        <x:v>High</x:v>
      </x:c>
      <x:c r="T22" s="50" t="str">
        <x:v>No</x:v>
      </x:c>
      <x:c r="U22" s="50" t="str">
        <x:v>Not addressed</x:v>
      </x:c>
      <x:c r="V22" s="50" t="str">
        <x:v>EDPB consultation; guidance tied to age-verification criteria.</x:v>
      </x:c>
      <x:c r="W22" s="50" t="str">
        <x:v>No equivalent duty to issue age-verification guidance based on selective disclosure and zero-knowledge protocols.</x:v>
      </x:c>
      <x:c r="X22" s="50" t="str">
        <x:v>Would require Commission age-verification/assessment guidelines based on selective attribute disclosure and zero-knowledge protocols after EDPB consultation.</x:v>
      </x:c>
      <x:c r="Y22" s="50" t="str">
        <x:v>Collective committee/adopted text; original individual proposer not verified.</x:v>
      </x:c>
      <x:c r="Z22" s="50" t="str">
        <x:v>Amendment 149 — new Article 4(5a)</x:v>
      </x:c>
      <x:c r="AA22" s="50" t="str">
        <x:v>Amendment 149 — new Article 4(5a)</x:v>
      </x:c>
      <x:c r="AB22" s="50" t="str">
        <x:v>Direct side-by-side comparison in the downloaded official Parliament report PDF; committee section and amendment heading checked on 24 September 2026.</x:v>
      </x:c>
      <x:c r="AC22" s="51" t="n">
        <x:v>46289</x:v>
      </x:c>
      <x:c r="AD22" s="50" t="str">
        <x:v>PET-MEP-22</x:v>
      </x:c>
      <x:c r="AE22" t="n">
        <x:f>IF(ISNUMBER(P22),1,0)</x:f>
        <x:v>1</x:v>
      </x:c>
    </x:row>
    <x:row r="23" ht="98" customHeight="1">
      <x:c r="A23" s="84" t="str">
        <x:v>CSAM Regulation — A9-0364/2023, LIBE negotiating report</x:v>
      </x:c>
      <x:c r="B23" s="84" t="str">
        <x:v>Related safeguard</x:v>
      </x:c>
      <x:c r="C23" s="84" t="str">
        <x:v>Individual proposer not established in adopted text</x:v>
      </x:c>
      <x:c r="D23" s="84" t="str">
        <x:v>Javier Zarzalejos</x:v>
      </x:c>
      <x:c r="E23" s="84" t="str">
        <x:v>LIBE committee-approved text</x:v>
      </x:c>
      <x:c r="F23" s="84" t="str">
        <x:v>Amendment 144 — new Article 4(2)(db)</x:v>
      </x:c>
      <x:c r="G23" s="84" t="str">
        <x:v>European Parliament committee report amendments
LIBE adopted 14 Nov 2023; negotiating mandate confirmed 22 Nov 2023; not adopted legislation</x:v>
      </x:c>
      <x:c r="H23" s="84" t="str">
        <x:v>Anonymous service use</x:v>
      </x:c>
      <x:c r="I23" s="84" t="str">
        <x:v>Adds that mitigation measures must not restrict anonymous use of a service.</x:v>
      </x:c>
      <x:c r="J23" s="84" t="str">
        <x:v>Proposed rule or policy explanation; no binding legal effect. The permanent regulation remains pending.</x:v>
      </x:c>
      <x:c r="K23" s="85" t="n">
        <x:v>45246.5</x:v>
      </x:c>
      <x:c r="L23" s="86" t="inlineStr">
        <x:is>
          <x:t xml:space="preserve">A9-0364/2023 — LIBE report</x:t>
        </x:is>
      </x:c>
      <x:c r="M23"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3" s="86" t="inlineStr">
        <x:is>
          <x:t xml:space="preserve">Supporting official source</x:t>
        </x:is>
      </x:c>
      <x:c r="O23" s="86" t="inlineStr">
        <x:is>
          <x:t xml:space="preserve">Attribution in official source</x:t>
        </x:is>
      </x:c>
      <x:c r="P23" s="46" t="n">
        <x:v>1</x:v>
      </x:c>
      <x:c r="Q23" s="47" t="str">
        <x:v>Favourable</x:v>
      </x:c>
      <x:c r="R23" s="47" t="str">
        <x:v>Adds protection against mitigation measures restricting anonymous use. This favours privacy-preserving service design but does not prescribe a particular PET.</x:v>
      </x:c>
      <x:c r="S23" s="47" t="str">
        <x:v>High</x:v>
      </x:c>
      <x:c r="T23" s="47" t="str">
        <x:v>No</x:v>
      </x:c>
      <x:c r="U23" s="47" t="str">
        <x:v>Not addressed</x:v>
      </x:c>
      <x:c r="V23" s="47" t="str">
        <x:v>Anonymous access protected.</x:v>
      </x:c>
      <x:c r="W23" s="47" t="str">
        <x:v>Mitigation criteria did not expressly protect anonymous service use.</x:v>
      </x:c>
      <x:c r="X23" s="47" t="str">
        <x:v>Adds that mitigation measures must not restrict anonymous use of a service.</x:v>
      </x:c>
      <x:c r="Y23" s="47" t="str">
        <x:v>Collective committee/adopted text; original individual proposer not verified.</x:v>
      </x:c>
      <x:c r="Z23" s="47" t="str">
        <x:v>Amendment 144 — new Article 4(2)(db)</x:v>
      </x:c>
      <x:c r="AA23" s="47" t="str">
        <x:v>Amendment 144 — new Article 4(2)(db); printed page(s) 81</x:v>
      </x:c>
      <x:c r="AB23" s="47" t="str">
        <x:v>Direct side-by-side comparison in the downloaded official Parliament report PDF; committee section and amendment heading checked on 24 September 2026.</x:v>
      </x:c>
      <x:c r="AC23" s="48" t="n">
        <x:v>46289</x:v>
      </x:c>
      <x:c r="AD23" s="47" t="str">
        <x:v>PET-MEP-23</x:v>
      </x:c>
      <x:c r="AE23" t="n">
        <x:f>IF(ISNUMBER(P23),1,0)</x:f>
        <x:v>1</x:v>
      </x:c>
    </x:row>
    <x:row r="24" ht="98" customHeight="1">
      <x:c r="A24" s="84" t="str">
        <x:v>CSAM Regulation — A9-0364/2023, LIBE negotiating report</x:v>
      </x:c>
      <x:c r="B24" s="84" t="str">
        <x:v>Named technique</x:v>
      </x:c>
      <x:c r="C24" s="84" t="str">
        <x:v>Individual proposer not established in adopted text</x:v>
      </x:c>
      <x:c r="D24" s="84" t="str">
        <x:v>Javier Zarzalejos</x:v>
      </x:c>
      <x:c r="E24" s="84" t="str">
        <x:v>LIBE committee-approved text</x:v>
      </x:c>
      <x:c r="F24" s="84" t="str">
        <x:v>Amendments 33,122 and123 — Recital 28; Article 3(3), first and new additional subparagraph</x:v>
      </x:c>
      <x:c r="G24" s="84" t="str">
        <x:v>European Parliament committee report amendments
LIBE adopted 14 Nov 2023; negotiating mandate confirmed 22 Nov 2023; not adopted legislation</x:v>
      </x:c>
      <x:c r="H24" s="84" t="str">
        <x:v>Anonymised representative samples</x:v>
      </x:c>
      <x:c r="I24" s="84" t="str">
        <x:v>Retains anonymised samples for error assessment and reframes EU Centre support around risk-assessment methodology and, where appropriate, anonymised-data tests.</x:v>
      </x:c>
      <x:c r="J24" s="84" t="str">
        <x:v>Proposed rule or policy explanation; no binding legal effect. The permanent regulation remains pending.</x:v>
      </x:c>
      <x:c r="K24" s="85" t="n">
        <x:v>45246.5</x:v>
      </x:c>
      <x:c r="L24" s="86" t="inlineStr">
        <x:is>
          <x:t xml:space="preserve">A9-0364/2023 — LIBE report</x:t>
        </x:is>
      </x:c>
      <x:c r="M24"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4" s="86" t="inlineStr">
        <x:is>
          <x:t xml:space="preserve">Supporting official source</x:t>
        </x:is>
      </x:c>
      <x:c r="O24" s="86" t="inlineStr">
        <x:is>
          <x:t xml:space="preserve">Attribution in official source</x:t>
        </x:is>
      </x:c>
      <x:c r="P24" s="49" t="n">
        <x:v>0</x:v>
      </x:c>
      <x:c r="Q24" s="50" t="str">
        <x:v>Neutral or mixed</x:v>
      </x:c>
      <x:c r="R24" s="50" t="str">
        <x:v>Retains anonymised samples while changing the support function to methodological analysis and optional tests. The selected changes do not materially increase or decrease PET recognition.</x:v>
      </x:c>
      <x:c r="S24" s="50" t="str">
        <x:v>High</x:v>
      </x:c>
      <x:c r="T24" s="50" t="str">
        <x:v>No</x:v>
      </x:c>
      <x:c r="U24" s="50" t="str">
        <x:v>Not addressed</x:v>
      </x:c>
      <x:c r="V24" s="50" t="str">
        <x:v>Anonymised samples; trained human oversight; provider retains risk-assessment responsibility.</x:v>
      </x:c>
      <x:c r="W24" s="50" t="str">
        <x:v>Commission already required anonymised evaluation samples and allowed EU Centre sample analysis supporting risk assessment.</x:v>
      </x:c>
      <x:c r="X24" s="50" t="str">
        <x:v>Retains anonymised samples for error assessment and reframes EU Centre support around risk-assessment methodology and, where appropriate, anonymised-data tests.</x:v>
      </x:c>
      <x:c r="Y24" s="50" t="str">
        <x:v>Collective committee/adopted text; original individual proposer not verified.</x:v>
      </x:c>
      <x:c r="Z24" s="50" t="str">
        <x:v>Amendments 33,122 and123 — Recital 28; Article 3(3), first and new additional subparagraph</x:v>
      </x:c>
      <x:c r="AA24" s="50" t="str">
        <x:v>Amendments 33,122 and123 — Recital 28; Article 3(3), first and new additional subparagraph; printed page(s) 29, 72</x:v>
      </x:c>
      <x:c r="AB24" s="50" t="str">
        <x:v>Direct side-by-side comparison in the downloaded official Parliament report PDF; committee section and amendment heading checked on 24 September 2026. Row is a related amendment package, not one separately authored amendment.</x:v>
      </x:c>
      <x:c r="AC24" s="51" t="n">
        <x:v>46289</x:v>
      </x:c>
      <x:c r="AD24" s="50" t="str">
        <x:v>PET-MEP-24</x:v>
      </x:c>
      <x:c r="AE24" t="n">
        <x:f>IF(ISNUMBER(P24),1,0)</x:f>
        <x:v>1</x:v>
      </x:c>
    </x:row>
    <x:row r="25" ht="98" customHeight="1">
      <x:c r="A25" s="84" t="str">
        <x:v>CSAM Regulation — A9-0364/2023, LIBE negotiating report</x:v>
      </x:c>
      <x:c r="B25" s="84" t="str">
        <x:v>Named technique</x:v>
      </x:c>
      <x:c r="C25" s="84" t="str">
        <x:v>Individual proposer not established in adopted text</x:v>
      </x:c>
      <x:c r="D25" s="84" t="str">
        <x:v>Javier Zarzalejos</x:v>
      </x:c>
      <x:c r="E25" s="84" t="str">
        <x:v>LIBE committee-approved text</x:v>
      </x:c>
      <x:c r="F25" s="84" t="str">
        <x:v>Amendments 70,346 and355 — Recital 75; Article 40(2); Article 43(6)(a)</x:v>
      </x:c>
      <x:c r="G25" s="84" t="str">
        <x:v>European Parliament committee report amendments
LIBE adopted 14 Nov 2023; negotiating mandate confirmed 22 Nov 2023; not adopted legislation</x:v>
      </x:c>
      <x:c r="H25" s="84" t="str">
        <x:v>Anonymised data; demographic statistics</x:v>
      </x:c>
      <x:c r="I25" s="84" t="str">
        <x:v>Retains or adds anonymisation for EU Centre information-sharing and statistics, including gender/age-disaggregated data and machine-readable transparency reports.</x:v>
      </x:c>
      <x:c r="J25" s="84" t="str">
        <x:v>Proposed rule or policy explanation; no binding legal effect. The permanent regulation remains pending.</x:v>
      </x:c>
      <x:c r="K25" s="85" t="n">
        <x:v>45246.5</x:v>
      </x:c>
      <x:c r="L25" s="86" t="inlineStr">
        <x:is>
          <x:t xml:space="preserve">A9-0364/2023 — LIBE report</x:t>
        </x:is>
      </x:c>
      <x:c r="M25"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5" s="86" t="inlineStr">
        <x:is>
          <x:t xml:space="preserve">Supporting official source</x:t>
        </x:is>
      </x:c>
      <x:c r="O25" s="86" t="inlineStr">
        <x:is>
          <x:t xml:space="preserve">Attribution in official source</x:t>
        </x:is>
      </x:c>
      <x:c r="P25" s="46" t="n">
        <x:v>1</x:v>
      </x:c>
      <x:c r="Q25" s="47" t="str">
        <x:v>Favourable</x:v>
      </x:c>
      <x:c r="R25" s="47" t="str">
        <x:v>Adds anonymisation to the EU Centre information-sharing function while retaining existing safeguards for transparency data. The new operational reference provides limited additional support for anonymisation.</x:v>
      </x:c>
      <x:c r="S25" s="47" t="str">
        <x:v>High</x:v>
      </x:c>
      <x:c r="T25" s="47" t="str">
        <x:v>No</x:v>
      </x:c>
      <x:c r="U25" s="47" t="str">
        <x:v>Not addressed</x:v>
      </x:c>
      <x:c r="V25" s="47" t="str">
        <x:v>Anonymised sharing; non-personal statistics; gender/age breakdown; machine-readable reports.</x:v>
      </x:c>
      <x:c r="W25" s="47" t="str">
        <x:v>Transparency analysis already used anonymised/non-personal data; general EU Centre information sharing was not expressly anonymised.</x:v>
      </x:c>
      <x:c r="X25" s="47" t="str">
        <x:v>Retains or adds anonymisation for EU Centre information-sharing and statistics, including gender/age-disaggregated data and machine-readable transparency reports.</x:v>
      </x:c>
      <x:c r="Y25" s="47" t="str">
        <x:v>Collective committee/adopted text; original individual proposer not verified.</x:v>
      </x:c>
      <x:c r="Z25" s="47" t="str">
        <x:v>Amendments 70,346 and355 — Recital 75; Article 40(2); Article 43(6)(a)</x:v>
      </x:c>
      <x:c r="AA25" s="47" t="str">
        <x:v>Amendments 70,346 and355 — Recital 75; Article 40(2); Article 43(6)(a); printed page(s) 161</x:v>
      </x:c>
      <x:c r="AB25" s="47" t="str">
        <x:v>Direct side-by-side comparison in the downloaded official Parliament report PDF; committee section and amendment heading checked on 24 September 2026. Row is a related amendment package, not one separately authored amendment.</x:v>
      </x:c>
      <x:c r="AC25" s="48" t="n">
        <x:v>46289</x:v>
      </x:c>
      <x:c r="AD25" s="47" t="str">
        <x:v>PET-MEP-25</x:v>
      </x:c>
      <x:c r="AE25" t="n">
        <x:f>IF(ISNUMBER(P25),1,0)</x:f>
        <x:v>1</x:v>
      </x:c>
    </x:row>
    <x:row r="26" ht="98" customHeight="1">
      <x:c r="A26" s="84" t="str">
        <x:v>CSAM Regulation — A9-0364/2023, LIBE negotiating report</x:v>
      </x:c>
      <x:c r="B26" s="84" t="str">
        <x:v>Named technique</x:v>
      </x:c>
      <x:c r="C26" s="84" t="str">
        <x:v>Individual proposer not established in adopted text</x:v>
      </x:c>
      <x:c r="D26" s="84" t="str">
        <x:v>Javier Zarzalejos</x:v>
      </x:c>
      <x:c r="E26" s="84" t="str">
        <x:v>LIBE committee-approved text</x:v>
      </x:c>
      <x:c r="F26" s="84" t="str">
        <x:v>Amendment 265 — new Article 16(4), first subparagraph, point(da)</x:v>
      </x:c>
      <x:c r="G26" s="84" t="str">
        <x:v>European Parliament committee report amendments
LIBE adopted 14 Nov 2023; negotiating mandate confirmed 22 Nov 2023; not adopted legislation</x:v>
      </x:c>
      <x:c r="H26" s="84" t="str">
        <x:v>Web-traffic encryption</x:v>
      </x:c>
      <x:c r="I26" s="84" t="str">
        <x:v>Makes blocking orders conditional on technical feasibility without undermining web-traffic encryption or blocking lawful content at other URLs.</x:v>
      </x:c>
      <x:c r="J26" s="84" t="str">
        <x:v>Proposed rule or policy explanation; no binding legal effect. The permanent regulation remains pending.</x:v>
      </x:c>
      <x:c r="K26" s="85" t="n">
        <x:v>45246.5</x:v>
      </x:c>
      <x:c r="L26" s="86" t="inlineStr">
        <x:is>
          <x:t xml:space="preserve">A9-0364/2023 — LIBE report</x:t>
        </x:is>
      </x:c>
      <x:c r="M26"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6" s="86" t="inlineStr">
        <x:is>
          <x:t xml:space="preserve">Supporting official source</x:t>
        </x:is>
      </x:c>
      <x:c r="O26" s="86" t="inlineStr">
        <x:is>
          <x:t xml:space="preserve">Attribution in official source</x:t>
        </x:is>
      </x:c>
      <x:c r="P26" s="49" t="n">
        <x:v>2</x:v>
      </x:c>
      <x:c r="Q26" s="50" t="str">
        <x:v>Strongly favourable</x:v>
      </x:c>
      <x:c r="R26" s="50" t="str">
        <x:v>Adds a binding condition preventing blocking orders from undermining encrypted web traffic. This gives a named privacy technology substantial protection against incompatible enforcement measures.</x:v>
      </x:c>
      <x:c r="S26" s="50" t="str">
        <x:v>High</x:v>
      </x:c>
      <x:c r="T26" s="50" t="str">
        <x:v>No</x:v>
      </x:c>
      <x:c r="U26" s="50" t="str">
        <x:v>Not addressed</x:v>
      </x:c>
      <x:c r="V26" s="50" t="str">
        <x:v>Technical feasibility; no impairment of encryption; no collateral blocking of lawful URLs.</x:v>
      </x:c>
      <x:c r="W26" s="50" t="str">
        <x:v>The listed blocking-order conditions did not expressly protect web-traffic encryption.</x:v>
      </x:c>
      <x:c r="X26" s="50" t="str">
        <x:v>Makes blocking orders conditional on technical feasibility without undermining web-traffic encryption or blocking lawful content at other URLs.</x:v>
      </x:c>
      <x:c r="Y26" s="50" t="str">
        <x:v>Collective committee/adopted text; original individual proposer not verified.</x:v>
      </x:c>
      <x:c r="Z26" s="50" t="str">
        <x:v>Amendment 265 — new Article 16(4), first subparagraph, point(da)</x:v>
      </x:c>
      <x:c r="AA26" s="50" t="str">
        <x:v>Amendment 265 — new Article 16(4), first subparagraph, point(da)</x:v>
      </x:c>
      <x:c r="AB26" s="50" t="str">
        <x:v>Direct side-by-side comparison in the downloaded official Parliament report PDF; committee section and amendment heading checked on 24 September 2026.</x:v>
      </x:c>
      <x:c r="AC26" s="51" t="n">
        <x:v>46289</x:v>
      </x:c>
      <x:c r="AD26" s="50" t="str">
        <x:v>PET-MEP-26</x:v>
      </x:c>
      <x:c r="AE26" t="n">
        <x:f>IF(ISNUMBER(P26),1,0)</x:f>
        <x:v>1</x:v>
      </x:c>
    </x:row>
    <x:row r="27" ht="98" customHeight="1">
      <x:c r="A27" s="84" t="str">
        <x:v>CSAM Regulation — A9-0364/2023, LIBE negotiating report</x:v>
      </x:c>
      <x:c r="B27" s="84" t="str">
        <x:v>Named technique</x:v>
      </x:c>
      <x:c r="C27" s="84" t="str">
        <x:v>Individual proposer not established in adopted text</x:v>
      </x:c>
      <x:c r="D27" s="84" t="str">
        <x:v>Javier Zarzalejos</x:v>
      </x:c>
      <x:c r="E27" s="84" t="str">
        <x:v>LIBE committee-approved text</x:v>
      </x:c>
      <x:c r="F27" s="84" t="str">
        <x:v>Amendment 289 — Article 22(1), second subparagraph</x:v>
      </x:c>
      <x:c r="G27" s="84" t="str">
        <x:v>European Parliament committee report amendments
LIBE adopted 14 Nov 2023; negotiating mandate confirmed 22 Nov 2023; not adopted legislation</x:v>
      </x:c>
      <x:c r="H27" s="84" t="str">
        <x:v>Full anonymisation</x:v>
      </x:c>
      <x:c r="I27" s="84" t="str">
        <x:v>Expressly limits information preserved by providers using their own detection technology for improvement to fully anonymised information; prohibits personal-data retention.</x:v>
      </x:c>
      <x:c r="J27" s="84" t="str">
        <x:v>Proposed rule or policy explanation; no binding legal effect. The permanent regulation remains pending.</x:v>
      </x:c>
      <x:c r="K27" s="85" t="n">
        <x:v>45246.5</x:v>
      </x:c>
      <x:c r="L27" s="86" t="inlineStr">
        <x:is>
          <x:t xml:space="preserve">A9-0364/2023 — LIBE report</x:t>
        </x:is>
      </x:c>
      <x:c r="M27"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7" s="86" t="inlineStr">
        <x:is>
          <x:t xml:space="preserve">Supporting official source</x:t>
        </x:is>
      </x:c>
      <x:c r="O27" s="86" t="inlineStr">
        <x:is>
          <x:t xml:space="preserve">Attribution in official source</x:t>
        </x:is>
      </x:c>
      <x:c r="P27" s="46" t="n">
        <x:v>1</x:v>
      </x:c>
      <x:c r="Q27" s="47" t="str">
        <x:v>Favourable</x:v>
      </x:c>
      <x:c r="R27" s="47" t="str">
        <x:v>Makes full anonymisation explicit for the information retained by providers using their own detection technology. This clarifies a practical privacy technique within an existing non-personal-data restriction.</x:v>
      </x:c>
      <x:c r="S27" s="47" t="str">
        <x:v>High</x:v>
      </x:c>
      <x:c r="T27" s="47" t="str">
        <x:v>No</x:v>
      </x:c>
      <x:c r="U27" s="47" t="str">
        <x:v>Not addressed</x:v>
      </x:c>
      <x:c r="V27" s="47" t="str">
        <x:v>Only fully anonymised information; no personal-data retention for improvement.</x:v>
      </x:c>
      <x:c r="W27" s="47" t="str">
        <x:v>Commission prohibited retaining personal data for improving detection but did not expressly prescribe full anonymisation.</x:v>
      </x:c>
      <x:c r="X27" s="47" t="str">
        <x:v>Expressly limits information preserved by providers using their own detection technology for improvement to fully anonymised information; prohibits personal-data retention.</x:v>
      </x:c>
      <x:c r="Y27" s="47" t="str">
        <x:v>Collective committee/adopted text; original individual proposer not verified.</x:v>
      </x:c>
      <x:c r="Z27" s="47" t="str">
        <x:v>Amendment 289 — Article 22(1), second subparagraph</x:v>
      </x:c>
      <x:c r="AA27" s="47" t="str">
        <x:v>Amendment 289 — Article 22(1), second subparagraph</x:v>
      </x:c>
      <x:c r="AB27" s="47" t="str">
        <x:v>Direct side-by-side comparison in the downloaded official Parliament report PDF; committee section and amendment heading checked on 24 September 2026.</x:v>
      </x:c>
      <x:c r="AC27" s="48" t="n">
        <x:v>46289</x:v>
      </x:c>
      <x:c r="AD27" s="47" t="str">
        <x:v>PET-MEP-27</x:v>
      </x:c>
      <x:c r="AE27" t="n">
        <x:f>IF(ISNUMBER(P27),1,0)</x:f>
        <x:v>1</x:v>
      </x:c>
    </x:row>
    <x:row r="28" ht="98" customHeight="1">
      <x:c r="A28" s="84" t="str">
        <x:v>CSAM Regulation — A9-0364/2023, LIBE negotiating report</x:v>
      </x:c>
      <x:c r="B28" s="84" t="str">
        <x:v>Named technique</x:v>
      </x:c>
      <x:c r="C28" s="84" t="str">
        <x:v>Individual proposer not established in adopted text</x:v>
      </x:c>
      <x:c r="D28" s="84" t="str">
        <x:v>Javier Zarzalejos</x:v>
      </x:c>
      <x:c r="E28" s="84" t="str">
        <x:v>LIBE committee-approved text</x:v>
      </x:c>
      <x:c r="F28" s="84" t="str">
        <x:v>Amendment 367 — Article 45(2), new first subparagraph</x:v>
      </x:c>
      <x:c r="G28" s="84" t="str">
        <x:v>European Parliament committee report amendments
LIBE adopted 14 Nov 2023; negotiating mandate confirmed 22 Nov 2023; not adopted legislation</x:v>
      </x:c>
      <x:c r="H28" s="84" t="str">
        <x:v>Anonymisation; cryptographic hashes</x:v>
      </x:c>
      <x:c r="I28" s="84" t="str">
        <x:v>For manifestly unfounded reports, requires anonymisation and retains only cryptographic hashes of image/video files alongside limited administrative information.</x:v>
      </x:c>
      <x:c r="J28" s="84" t="str">
        <x:v>Proposed rule or policy explanation; no binding legal effect. The permanent regulation remains pending.</x:v>
      </x:c>
      <x:c r="K28" s="85" t="n">
        <x:v>45246.5</x:v>
      </x:c>
      <x:c r="L28" s="86" t="inlineStr">
        <x:is>
          <x:t xml:space="preserve">A9-0364/2023 — LIBE report</x:t>
        </x:is>
      </x:c>
      <x:c r="M28"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28" s="86" t="inlineStr">
        <x:is>
          <x:t xml:space="preserve">Supporting official source</x:t>
        </x:is>
      </x:c>
      <x:c r="O28" s="86" t="inlineStr">
        <x:is>
          <x:t xml:space="preserve">Attribution in official source</x:t>
        </x:is>
      </x:c>
      <x:c r="P28" s="49" t="n">
        <x:v>2</x:v>
      </x:c>
      <x:c r="Q28" s="50" t="str">
        <x:v>Strongly favourable</x:v>
      </x:c>
      <x:c r="R28" s="50" t="str">
        <x:v>Requires anonymisation and replaces retained images or videos with hash values in manifestly unfounded reports. This introduces concrete privacy-preserving retention requirements.</x:v>
      </x:c>
      <x:c r="S28" s="50" t="str">
        <x:v>High</x:v>
      </x:c>
      <x:c r="T28" s="50" t="str">
        <x:v>No</x:v>
      </x:c>
      <x:c r="U28" s="50" t="str">
        <x:v>Not addressed</x:v>
      </x:c>
      <x:c r="V28" s="50" t="str">
        <x:v>Limited administrative record; anonymisation; hashes instead of image/video files.</x:v>
      </x:c>
      <x:c r="W28" s="50" t="str">
        <x:v>No equivalent new first subparagraph limiting unfounded-report records to anonymised data and cryptographic hashes.</x:v>
      </x:c>
      <x:c r="X28" s="50" t="str">
        <x:v>For manifestly unfounded reports, requires anonymisation and retains only cryptographic hashes of image/video files alongside limited administrative information.</x:v>
      </x:c>
      <x:c r="Y28" s="50" t="str">
        <x:v>Collective committee/adopted text; original individual proposer not verified.</x:v>
      </x:c>
      <x:c r="Z28" s="50" t="str">
        <x:v>Amendment 367 — Article 45(2), new first subparagraph</x:v>
      </x:c>
      <x:c r="AA28" s="50" t="str">
        <x:v>Amendment 367 — Article 45(2), new first subparagraph; printed page(s) 169</x:v>
      </x:c>
      <x:c r="AB28" s="50" t="str">
        <x:v>Direct side-by-side comparison in the downloaded official Parliament report PDF; committee section and amendment heading checked on 24 September 2026.</x:v>
      </x:c>
      <x:c r="AC28" s="51" t="n">
        <x:v>46289</x:v>
      </x:c>
      <x:c r="AD28" s="50" t="str">
        <x:v>PET-MEP-28</x:v>
      </x:c>
      <x:c r="AE28" t="n">
        <x:f>IF(ISNUMBER(P28),1,0)</x:f>
        <x:v>1</x:v>
      </x:c>
    </x:row>
    <x:row r="29" ht="126" customHeight="1">
      <x:c r="A29" s="84" t="str">
        <x:v>CSAM Regulation — A9-0364/2023, LIBE negotiating report</x:v>
      </x:c>
      <x:c r="B29" s="84" t="str">
        <x:v>Named technique</x:v>
      </x:c>
      <x:c r="C29" s="84" t="str">
        <x:v>Individual proposer not established in adopted text</x:v>
      </x:c>
      <x:c r="D29" s="84" t="str">
        <x:v>Javier Zarzalejos</x:v>
      </x:c>
      <x:c r="E29" s="84" t="str">
        <x:v>LIBE committee-approved text</x:v>
      </x:c>
      <x:c r="F29" s="84" t="str">
        <x:v>Amendment 350 — Article 43(1)(b)</x:v>
      </x:c>
      <x:c r="G29" s="84" t="str">
        <x:v>European Parliament committee report amendments
LIBE adopted 14 Nov 2023; negotiating mandate confirmed 22 Nov 2023; not adopted legislation</x:v>
      </x:c>
      <x:c r="H29" s="84" t="str">
        <x:v>Anonymised samples (baseline text removed)</x:v>
      </x:c>
      <x:c r="I29" s="84" t="str">
        <x:v>Replaces the explicit anonymised-sample-analysis wording with methodology analysis or testing; the published replacement ends incompletely after referring to a test.</x:v>
      </x:c>
      <x:c r="J29" s="84" t="str">
        <x:v>Proposed rule or policy explanation; no binding legal effect. The permanent regulation remains pending.</x:v>
      </x:c>
      <x:c r="K29" s="85" t="n">
        <x:v>45246.5</x:v>
      </x:c>
      <x:c r="L29" s="86" t="inlineStr">
        <x:is>
          <x:t xml:space="preserve">A9-0364/2023 — LIBE report</x:t>
        </x:is>
      </x:c>
      <x:c r="M29" s="84" t="str">
        <x:v>Official full HTML inspected through browser. Proposed right-column text inspected; amendment numbering is specific to the named committee section. Apparent drafting incompleteness in published right column; no inference that other anonymisation safeguards are repealed. Attribution: The consolidated adopted report identifies committee responsibility and rapporteurs, without establishing the original individual signatories for this amendment.</x:v>
      </x:c>
      <x:c r="N29" s="86" t="inlineStr">
        <x:is>
          <x:t xml:space="preserve">Supporting official source</x:t>
        </x:is>
      </x:c>
      <x:c r="O29" s="86" t="inlineStr">
        <x:is>
          <x:t xml:space="preserve">Attribution in official source</x:t>
        </x:is>
      </x:c>
      <x:c r="P29" s="46"/>
      <x:c r="Q29" s="47" t="str">
        <x:v>Unscored</x:v>
      </x:c>
      <x:c r="R29" s="47" t="str">
        <x:v>The replacement refers to methodology analysis and an optional test but ends before specifying what is tested. The incomplete published text prevents a reliable directional PET assessment.</x:v>
      </x:c>
      <x:c r="S29" s="47" t="str">
        <x:v>Low</x:v>
      </x:c>
      <x:c r="T29" s="47" t="str">
        <x:v>No</x:v>
      </x:c>
      <x:c r="U29" s="47" t="str">
        <x:v>Not addressed</x:v>
      </x:c>
      <x:c r="V29" s="47" t="str">
        <x:v>Published replacement is incomplete; cross-reference to risk assessment does not resolve its missing object.</x:v>
      </x:c>
      <x:c r="W29" s="47" t="str">
        <x:v>Commission authorised EU Centre analysis of anonymised samples for risk assessment.</x:v>
      </x:c>
      <x:c r="X29" s="47" t="str">
        <x:v>Replaces the explicit anonymised-sample-analysis wording with methodology analysis or testing; the published replacement ends incompletely after referring to a test.</x:v>
      </x:c>
      <x:c r="Y29" s="47" t="str">
        <x:v>Published replacement incomplete; individual proposer not verified.</x:v>
      </x:c>
      <x:c r="Z29" s="47" t="str">
        <x:v>Amendment 350 — Article 43(1)(b)</x:v>
      </x:c>
      <x:c r="AA29" s="47" t="str">
        <x:v>Amendment 350 — Article 43(1)(b); printed page(s) 163</x:v>
      </x:c>
      <x:c r="AB29" s="47" t="str">
        <x:v>Direct side-by-side comparison in the downloaded official Parliament report PDF; committee section and amendment heading checked on 24 September 2026.</x:v>
      </x:c>
      <x:c r="AC29" s="48" t="n">
        <x:v>46289</x:v>
      </x:c>
      <x:c r="AD29" s="47" t="str">
        <x:v>PET-MEP-29</x:v>
      </x:c>
      <x:c r="AE29" t="n">
        <x:f>IF(ISNUMBER(P29),1,0)</x:f>
        <x:v>0</x:v>
      </x:c>
    </x:row>
    <x:row r="30" ht="98" customHeight="1">
      <x:c r="A30" s="84" t="str">
        <x:v>CSAM Regulation — A9-0364/2023, LIBE negotiating report</x:v>
      </x:c>
      <x:c r="B30" s="84" t="str">
        <x:v>Related safeguard</x:v>
      </x:c>
      <x:c r="C30" s="84" t="str">
        <x:v>Individual proposer not established in adopted text</x:v>
      </x:c>
      <x:c r="D30" s="84" t="str">
        <x:v>Javier Zarzalejos</x:v>
      </x:c>
      <x:c r="E30" s="84" t="str">
        <x:v>LIBE committee-approved text</x:v>
      </x:c>
      <x:c r="F30" s="84" t="str">
        <x:v>Amendments 101,230 and328 — Article 2(wa); Article 12(3); new Article 34(1c)</x:v>
      </x:c>
      <x:c r="G30" s="84" t="str">
        <x:v>European Parliament committee report amendments
LIBE adopted 14 Nov 2023; negotiating mandate confirmed 22 Nov 2023; not adopted legislation</x:v>
      </x:c>
      <x:c r="H30" s="84" t="str">
        <x:v>Anonymous reporting</x:v>
      </x:c>
      <x:c r="I30" s="84" t="str">
        <x:v>Adds or reinforces anonymous hotlines, provider reporting and reporting of infringements to coordinating authorities.</x:v>
      </x:c>
      <x:c r="J30" s="84" t="str">
        <x:v>Proposed rule or policy explanation; no binding legal effect. The permanent regulation remains pending.</x:v>
      </x:c>
      <x:c r="K30" s="85" t="n">
        <x:v>45246.5</x:v>
      </x:c>
      <x:c r="L30" s="86" t="inlineStr">
        <x:is>
          <x:t xml:space="preserve">A9-0364/2023 — LIBE report</x:t>
        </x:is>
      </x:c>
      <x:c r="M30"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0" s="86" t="inlineStr">
        <x:is>
          <x:t xml:space="preserve">Supporting official source</x:t>
        </x:is>
      </x:c>
      <x:c r="O30" s="86" t="inlineStr">
        <x:is>
          <x:t xml:space="preserve">Attribution in official source</x:t>
        </x:is>
      </x:c>
      <x:c r="P30" s="49" t="n">
        <x:v>1</x:v>
      </x:c>
      <x:c r="Q30" s="50" t="str">
        <x:v>Favourable</x:v>
      </x:c>
      <x:c r="R30" s="50" t="str">
        <x:v>Adds anonymous routes for hotline, provider and authority reporting. This supports privacy-preserving reporting design without specifying a technical implementation.</x:v>
      </x:c>
      <x:c r="S30" s="50" t="str">
        <x:v>High</x:v>
      </x:c>
      <x:c r="T30" s="50" t="str">
        <x:v>No</x:v>
      </x:c>
      <x:c r="U30" s="50" t="str">
        <x:v>Not addressed</x:v>
      </x:c>
      <x:c r="V30" s="50" t="str">
        <x:v>Anonymous electronic reporting; recognised hotlines; accessible mechanisms.</x:v>
      </x:c>
      <x:c r="W30" s="50" t="str">
        <x:v>Provider reporting was required without an express anonymous channel; no equivalent hotline definition or anonymous infringement channel.</x:v>
      </x:c>
      <x:c r="X30" s="50" t="str">
        <x:v>Adds or reinforces anonymous hotlines, provider reporting and reporting of infringements to coordinating authorities.</x:v>
      </x:c>
      <x:c r="Y30" s="50" t="str">
        <x:v>Collective committee/adopted text; original individual proposer not verified.</x:v>
      </x:c>
      <x:c r="Z30" s="50" t="str">
        <x:v>Amendments 101,230 and328 — Article 2(wa); Article 12(3); new Article 34(1c)</x:v>
      </x:c>
      <x:c r="AA30" s="50" t="str">
        <x:v>Amendments 101,230 and328 — Article 2(wa); Article 12(3); new Article 34(1c); printed page(s) 65</x:v>
      </x:c>
      <x:c r="AB30" s="50" t="str">
        <x:v>Direct side-by-side comparison in the downloaded official Parliament report PDF; committee section and amendment heading checked on 24 September 2026. Row is a related amendment package, not one separately authored amendment.</x:v>
      </x:c>
      <x:c r="AC30" s="51" t="n">
        <x:v>46289</x:v>
      </x:c>
      <x:c r="AD30" s="50" t="str">
        <x:v>PET-MEP-30</x:v>
      </x:c>
      <x:c r="AE30" t="n">
        <x:f>IF(ISNUMBER(P30),1,0)</x:f>
        <x:v>1</x:v>
      </x:c>
    </x:row>
    <x:row r="31" ht="98" customHeight="1">
      <x:c r="A31" s="84" t="str">
        <x:v>CSAM Regulation — IMCO opinion in A9-0364/2023</x:v>
      </x:c>
      <x:c r="B31" s="84" t="str">
        <x:v>Related safeguard</x:v>
      </x:c>
      <x:c r="C31" s="84" t="str">
        <x:v>Individual proposer not established in adopted text</x:v>
      </x:c>
      <x:c r="D31" s="84" t="str">
        <x:v>Alex Agius Saliba</x:v>
      </x:c>
      <x:c r="E31" s="84" t="str">
        <x:v>IMCO committee-approved text</x:v>
      </x:c>
      <x:c r="F31" s="84" t="str">
        <x:v>Amendment 20 — new Recital 16b</x:v>
      </x:c>
      <x:c r="G31" s="84" t="str">
        <x:v>European Parliament associated-committee opinion amendments
Historical committee opinion; distinct from final LIBE negotiating report</x:v>
      </x:c>
      <x:c r="H31" s="84" t="str">
        <x:v>Privacy-preserving age assessment; minimisation</x:v>
      </x:c>
      <x:c r="I31" s="84" t="str">
        <x:v>Proposes privacy-preserving age assessment avoiding excessive processing, profiling, identification and biometric data; allows minimal self-reporting checks where appropriate.</x:v>
      </x:c>
      <x:c r="J31" s="84" t="str">
        <x:v>Proposed rule or policy explanation; no binding legal effect. The permanent regulation remains pending.</x:v>
      </x:c>
      <x:c r="K31" s="85" t="n">
        <x:v>45110.5</x:v>
      </x:c>
      <x:c r="L31" s="86" t="inlineStr">
        <x:is>
          <x:t xml:space="preserve">A9-0364/2023 — IMCO opinion</x:t>
        </x:is>
      </x:c>
      <x:c r="M31"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1" s="86" t="inlineStr">
        <x:is>
          <x:t xml:space="preserve">Supporting official source</x:t>
        </x:is>
      </x:c>
      <x:c r="O31" s="86" t="inlineStr">
        <x:is>
          <x:t xml:space="preserve">Attribution in official source</x:t>
        </x:is>
      </x:c>
      <x:c r="P31" s="46" t="n">
        <x:v>1</x:v>
      </x:c>
      <x:c r="Q31" s="47" t="str">
        <x:v>Favourable</x:v>
      </x:c>
      <x:c r="R31" s="47" t="str">
        <x:v>Adds a privacy-preserving design expectation with restrictions on identity disclosure and data processing. The recital supports PET-compatible implementation without naming or mandating a particular technique.</x:v>
      </x:c>
      <x:c r="S31" s="47" t="str">
        <x:v>High</x:v>
      </x:c>
      <x:c r="T31" s="47" t="str">
        <x:v>No</x:v>
      </x:c>
      <x:c r="U31" s="47" t="str">
        <x:v>Not addressed</x:v>
      </x:c>
      <x:c r="V31" s="47" t="str">
        <x:v>Data minimisation; no profiling, identification or biometrics; purpose limitation; avoid excluding children.</x:v>
      </x:c>
      <x:c r="W31" s="47" t="str">
        <x:v>No equivalent privacy-preserving age-assessment recital.</x:v>
      </x:c>
      <x:c r="X31" s="47" t="str">
        <x:v>Proposes privacy-preserving age assessment avoiding excessive processing, profiling, identification and biometric data; allows minimal self-reporting checks where appropriate.</x:v>
      </x:c>
      <x:c r="Y31" s="47" t="str">
        <x:v>Collective committee/adopted text; original individual proposer not verified.</x:v>
      </x:c>
      <x:c r="Z31" s="47" t="str">
        <x:v>Amendment 20 — new Recital 16b</x:v>
      </x:c>
      <x:c r="AA31" s="47" t="str">
        <x:v>Amendment 20 — new Recital 16b; printed page(s) 251</x:v>
      </x:c>
      <x:c r="AB31" s="47" t="str">
        <x:v>Direct side-by-side comparison in the downloaded official Parliament report PDF; committee section and amendment heading checked on 24 September 2026.</x:v>
      </x:c>
      <x:c r="AC31" s="48" t="n">
        <x:v>46289</x:v>
      </x:c>
      <x:c r="AD31" s="47" t="str">
        <x:v>PET-MEP-31</x:v>
      </x:c>
      <x:c r="AE31" t="n">
        <x:f>IF(ISNUMBER(P31),1,0)</x:f>
        <x:v>1</x:v>
      </x:c>
    </x:row>
    <x:row r="32" ht="98" customHeight="1">
      <x:c r="A32" s="84" t="str">
        <x:v>CSAM Regulation — IMCO opinion in A9-0364/2023</x:v>
      </x:c>
      <x:c r="B32" s="84" t="str">
        <x:v>Named technique</x:v>
      </x:c>
      <x:c r="C32" s="84" t="str">
        <x:v>Individual proposer not established in adopted text</x:v>
      </x:c>
      <x:c r="D32" s="84" t="str">
        <x:v>Alex Agius Saliba</x:v>
      </x:c>
      <x:c r="E32" s="84" t="str">
        <x:v>IMCO committee-approved text</x:v>
      </x:c>
      <x:c r="F32" s="84" t="str">
        <x:v>Amendments 23 and131 — new Recital 17a; new Article 6a</x:v>
      </x:c>
      <x:c r="G32" s="84" t="str">
        <x:v>European Parliament associated-committee opinion amendments
Historical committee opinion; distinct from final LIBE negotiating report</x:v>
      </x:c>
      <x:c r="H32" s="84" t="str">
        <x:v>End-to-end encryption</x:v>
      </x:c>
      <x:c r="I32" s="84" t="str">
        <x:v>Proposes protection against restricting encrypted services and against Member States preventing or discouraging encryption; reinforces the general-monitoring prohibition.</x:v>
      </x:c>
      <x:c r="J32" s="84" t="str">
        <x:v>Proposed rule or policy explanation; no binding legal effect. The permanent regulation remains pending.</x:v>
      </x:c>
      <x:c r="K32" s="85" t="n">
        <x:v>45110.5</x:v>
      </x:c>
      <x:c r="L32" s="86" t="inlineStr">
        <x:is>
          <x:t xml:space="preserve">A9-0364/2023 — IMCO opinion</x:t>
        </x:is>
      </x:c>
      <x:c r="M32"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2" s="86" t="inlineStr">
        <x:is>
          <x:t xml:space="preserve">Supporting official source</x:t>
        </x:is>
      </x:c>
      <x:c r="O32" s="86" t="inlineStr">
        <x:is>
          <x:t xml:space="preserve">Attribution in official source</x:t>
        </x:is>
      </x:c>
      <x:c r="P32" s="49" t="n">
        <x:v>2</x:v>
      </x:c>
      <x:c r="Q32" s="50" t="str">
        <x:v>Strongly favourable</x:v>
      </x:c>
      <x:c r="R32" s="50" t="str">
        <x:v>Creates operative protection for encrypted services and prohibits Member States from preventing or discouraging their provision. This is a substantial increase in support for encryption.</x:v>
      </x:c>
      <x:c r="S32" s="50" t="str">
        <x:v>High</x:v>
      </x:c>
      <x:c r="T32" s="50" t="str">
        <x:v>No</x:v>
      </x:c>
      <x:c r="U32" s="50" t="str">
        <x:v>Not addressed</x:v>
      </x:c>
      <x:c r="V32" s="50" t="str">
        <x:v>Encrypted-service protection; prohibition on general monitoring.</x:v>
      </x:c>
      <x:c r="W32" s="50" t="str">
        <x:v>No equivalent general protection for encrypted service provision or explicit state non-discouragement obligation.</x:v>
      </x:c>
      <x:c r="X32" s="50" t="str">
        <x:v>Proposes protection against restricting encrypted services and against Member States preventing or discouraging encryption; reinforces the general-monitoring prohibition.</x:v>
      </x:c>
      <x:c r="Y32" s="50" t="str">
        <x:v>Collective committee/adopted text; original individual proposer not verified.</x:v>
      </x:c>
      <x:c r="Z32" s="50" t="str">
        <x:v>Amendments 23 and131 — new Recital 17a; new Article 6a</x:v>
      </x:c>
      <x:c r="AA32" s="50" t="str">
        <x:v>Amendments 23 and131 — new Recital 17a; new Article 6a; printed page(s) 253, 303</x:v>
      </x:c>
      <x:c r="AB32" s="50" t="str">
        <x:v>Direct side-by-side comparison in the downloaded official Parliament report PDF; committee section and amendment heading checked on 24 September 2026. Row is a related amendment package, not one separately authored amendment.</x:v>
      </x:c>
      <x:c r="AC32" s="51" t="n">
        <x:v>46289</x:v>
      </x:c>
      <x:c r="AD32" s="50" t="str">
        <x:v>PET-MEP-32</x:v>
      </x:c>
      <x:c r="AE32" t="n">
        <x:f>IF(ISNUMBER(P32),1,0)</x:f>
        <x:v>1</x:v>
      </x:c>
    </x:row>
    <x:row r="33" ht="98" customHeight="1">
      <x:c r="A33" s="84" t="str">
        <x:v>CSAM Regulation — IMCO opinion in A9-0364/2023</x:v>
      </x:c>
      <x:c r="B33" s="84" t="str">
        <x:v>Named technique</x:v>
      </x:c>
      <x:c r="C33" s="84" t="str">
        <x:v>Individual proposer not established in adopted text</x:v>
      </x:c>
      <x:c r="D33" s="84" t="str">
        <x:v>Alex Agius Saliba</x:v>
      </x:c>
      <x:c r="E33" s="84" t="str">
        <x:v>IMCO committee-approved text</x:v>
      </x:c>
      <x:c r="F33" s="84" t="str">
        <x:v>Amendment 170 — new Article 7(8), third subparagraph, point(ca)</x:v>
      </x:c>
      <x:c r="G33" s="84" t="str">
        <x:v>European Parliament associated-committee opinion amendments
Historical committee opinion; distinct from final LIBE negotiating report</x:v>
      </x:c>
      <x:c r="H33" s="84" t="str">
        <x:v>Encryption protection</x:v>
      </x:c>
      <x:c r="I33" s="84" t="str">
        <x:v>Would prevent detection orders requiring communications access, access-enabling methods or compromised encryption.</x:v>
      </x:c>
      <x:c r="J33" s="84" t="str">
        <x:v>Proposed rule or policy explanation; no binding legal effect. The permanent regulation remains pending.</x:v>
      </x:c>
      <x:c r="K33" s="85" t="n">
        <x:v>45110.5</x:v>
      </x:c>
      <x:c r="L33" s="86" t="inlineStr">
        <x:is>
          <x:t xml:space="preserve">A9-0364/2023 — IMCO opinion</x:t>
        </x:is>
      </x:c>
      <x:c r="M33"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3" s="86" t="inlineStr">
        <x:is>
          <x:t xml:space="preserve">Supporting official source</x:t>
        </x:is>
      </x:c>
      <x:c r="O33" s="86" t="inlineStr">
        <x:is>
          <x:t xml:space="preserve">Attribution in official source</x:t>
        </x:is>
      </x:c>
      <x:c r="P33" s="46" t="n">
        <x:v>2</x:v>
      </x:c>
      <x:c r="Q33" s="47" t="str">
        <x:v>Strongly favourable</x:v>
      </x:c>
      <x:c r="R33" s="47" t="str">
        <x:v>Prevents detection orders requiring content access or compromised encryption. This directly protects use of encryption against an otherwise available enforcement measure.</x:v>
      </x:c>
      <x:c r="S33" s="47" t="str">
        <x:v>High</x:v>
      </x:c>
      <x:c r="T33" s="47" t="str">
        <x:v>No</x:v>
      </x:c>
      <x:c r="U33" s="47" t="str">
        <x:v>Not addressed</x:v>
      </x:c>
      <x:c r="V33" s="47" t="str">
        <x:v>No compelled content access, access-enabling methods or encryption compromise.</x:v>
      </x:c>
      <x:c r="W33" s="47" t="str">
        <x:v>No equivalent detection-order condition expressly barring compromised encryption or access-enabling methods.</x:v>
      </x:c>
      <x:c r="X33" s="47" t="str">
        <x:v>Would prevent detection orders requiring communications access, access-enabling methods or compromised encryption.</x:v>
      </x:c>
      <x:c r="Y33" s="47" t="str">
        <x:v>Collective committee/adopted text; original individual proposer not verified.</x:v>
      </x:c>
      <x:c r="Z33" s="47" t="str">
        <x:v>Amendment 170 — new Article 7(8), third subparagraph, point(ca)</x:v>
      </x:c>
      <x:c r="AA33" s="47" t="str">
        <x:v>Amendment 170 — new Article 7(8), third subparagraph, point(ca)</x:v>
      </x:c>
      <x:c r="AB33" s="47" t="str">
        <x:v>Direct side-by-side comparison in the downloaded official Parliament report PDF; committee section and amendment heading checked on 24 September 2026.</x:v>
      </x:c>
      <x:c r="AC33" s="48" t="n">
        <x:v>46289</x:v>
      </x:c>
      <x:c r="AD33" s="47" t="str">
        <x:v>PET-MEP-33</x:v>
      </x:c>
      <x:c r="AE33" t="n">
        <x:f>IF(ISNUMBER(P33),1,0)</x:f>
        <x:v>1</x:v>
      </x:c>
    </x:row>
    <x:row r="34" ht="112" customHeight="1">
      <x:c r="A34" s="84" t="str">
        <x:v>CSAM Regulation — IMCO opinion in A9-0364/2023</x:v>
      </x:c>
      <x:c r="B34" s="84" t="str">
        <x:v>Named technique</x:v>
      </x:c>
      <x:c r="C34" s="84" t="str">
        <x:v>Individual proposer not established in adopted text</x:v>
      </x:c>
      <x:c r="D34" s="84" t="str">
        <x:v>Alex Agius Saliba</x:v>
      </x:c>
      <x:c r="E34" s="84" t="str">
        <x:v>IMCO committee-approved text</x:v>
      </x:c>
      <x:c r="F34" s="84" t="str">
        <x:v>Amendment 34 — Recital 26</x:v>
      </x:c>
      <x:c r="G34" s="84" t="str">
        <x:v>European Parliament associated-committee opinion amendments
Historical committee opinion; distinct from final LIBE negotiating report</x:v>
      </x:c>
      <x:c r="H34" s="84" t="str">
        <x:v>End-to-end encryption (baseline phrase removed); anti-surveillance safeguards</x:v>
      </x:c>
      <x:c r="I34" s="84" t="str">
        <x:v>Removes the original explicit encryption sentence while adding targeted action and safeguards against general monitoring, surveillance and foreign espionage.</x:v>
      </x:c>
      <x:c r="J34" s="84" t="str">
        <x:v>Proposed rule or policy explanation; no binding legal effect. The permanent regulation remains pending.</x:v>
      </x:c>
      <x:c r="K34" s="85" t="n">
        <x:v>45110.5</x:v>
      </x:c>
      <x:c r="L34" s="86" t="inlineStr">
        <x:is>
          <x:t xml:space="preserve">A9-0364/2023 — IMCO opinion</x:t>
        </x:is>
      </x:c>
      <x:c r="M34" s="84" t="str">
        <x:v>Official full HTML inspected through browser. Proposed right-column text inspected; amendment numbering is specific to the named committee section. Read with IMCO amendments23/131/170; removal is not characterised as opposition to encryption. Attribution: The consolidated adopted report identifies committee responsibility and rapporteurs, without establishing the original individual signatories for this amendment.</x:v>
      </x:c>
      <x:c r="N34" s="86" t="inlineStr">
        <x:is>
          <x:t xml:space="preserve">Supporting official source</x:t>
        </x:is>
      </x:c>
      <x:c r="O34" s="86" t="inlineStr">
        <x:is>
          <x:t xml:space="preserve">Attribution in official source</x:t>
        </x:is>
      </x:c>
      <x:c r="P34" s="49" t="n">
        <x:v>0</x:v>
      </x:c>
      <x:c r="Q34" s="50" t="str">
        <x:v>Neutral or mixed</x:v>
      </x:c>
      <x:c r="R34" s="50" t="str">
        <x:v>Deletes the explicit encryption sentence but strengthens targeted-action and anti-surveillance safeguards. Because those changes point in different directions and separate operative encryption protections remain in the opinion, this isolated recital is assessed as mixed.</x:v>
      </x:c>
      <x:c r="S34" s="50" t="str">
        <x:v>Medium</x:v>
      </x:c>
      <x:c r="T34" s="50" t="str">
        <x:v>No</x:v>
      </x:c>
      <x:c r="U34" s="50" t="str">
        <x:v>Not addressed</x:v>
      </x:c>
      <x:c r="V34" s="50" t="str">
        <x:v>Targeted measures; prevent general monitoring, surveillance and foreign espionage.</x:v>
      </x:c>
      <x:c r="W34" s="50" t="str">
        <x:v>Commission recital acknowledged end-to-end encryption while requiring technology-neutral detection and communication-security safeguards.</x:v>
      </x:c>
      <x:c r="X34" s="50" t="str">
        <x:v>Removes the original explicit encryption sentence while adding targeted action and safeguards against general monitoring, surveillance and foreign espionage.</x:v>
      </x:c>
      <x:c r="Y34" s="50" t="str">
        <x:v>Collective committee/adopted text; original individual proposer not verified.</x:v>
      </x:c>
      <x:c r="Z34" s="50" t="str">
        <x:v>Amendment 34 — Recital 26</x:v>
      </x:c>
      <x:c r="AA34" s="50" t="str">
        <x:v>Amendment 34 — Recital 26; printed page(s) 262</x:v>
      </x:c>
      <x:c r="AB34" s="50" t="str">
        <x:v>Direct side-by-side comparison in the downloaded official Parliament report PDF; committee section and amendment heading checked on 24 September 2026.</x:v>
      </x:c>
      <x:c r="AC34" s="51" t="n">
        <x:v>46289</x:v>
      </x:c>
      <x:c r="AD34" s="50" t="str">
        <x:v>PET-MEP-34</x:v>
      </x:c>
      <x:c r="AE34" t="n">
        <x:f>IF(ISNUMBER(P34),1,0)</x:f>
        <x:v>1</x:v>
      </x:c>
    </x:row>
    <x:row r="35" ht="98" customHeight="1">
      <x:c r="A35" s="84" t="str">
        <x:v>CSAM Regulation — IMCO opinion in A9-0364/2023</x:v>
      </x:c>
      <x:c r="B35" s="84" t="str">
        <x:v>Named technique</x:v>
      </x:c>
      <x:c r="C35" s="84" t="str">
        <x:v>Individual proposer not established in adopted text</x:v>
      </x:c>
      <x:c r="D35" s="84" t="str">
        <x:v>Alex Agius Saliba</x:v>
      </x:c>
      <x:c r="E35" s="84" t="str">
        <x:v>IMCO committee-approved text</x:v>
      </x:c>
      <x:c r="F35" s="84" t="str">
        <x:v>Amendments 48 and269 — Recital 55; Article 36(1), second subparagraph</x:v>
      </x:c>
      <x:c r="G35" s="84" t="str">
        <x:v>European Parliament associated-committee opinion amendments
Historical committee opinion; distinct from final LIBE negotiating report</x:v>
      </x:c>
      <x:c r="H35" s="84" t="str">
        <x:v>Encryption of evidentiary material</x:v>
      </x:c>
      <x:c r="I35" s="84" t="str">
        <x:v>Adds encrypted copies of identified material transmitted through coordinating authorities to the EU Centre.</x:v>
      </x:c>
      <x:c r="J35" s="84" t="str">
        <x:v>Proposed rule or policy explanation; no binding legal effect. The permanent regulation remains pending.</x:v>
      </x:c>
      <x:c r="K35" s="85" t="n">
        <x:v>45110.5</x:v>
      </x:c>
      <x:c r="L35" s="86" t="inlineStr">
        <x:is>
          <x:t xml:space="preserve">A9-0364/2023 — IMCO opinion</x:t>
        </x:is>
      </x:c>
      <x:c r="M35"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5" s="86" t="inlineStr">
        <x:is>
          <x:t xml:space="preserve">Supporting official source</x:t>
        </x:is>
      </x:c>
      <x:c r="O35" s="86" t="inlineStr">
        <x:is>
          <x:t xml:space="preserve">Attribution in official source</x:t>
        </x:is>
      </x:c>
      <x:c r="P35" s="46" t="n">
        <x:v>1</x:v>
      </x:c>
      <x:c r="Q35" s="47" t="str">
        <x:v>Favourable</x:v>
      </x:c>
      <x:c r="R35" s="47" t="str">
        <x:v>Adds encryption of copies provided for the EU Centre process. This is a concrete but limited extension of encryption use for a particular information exchange.</x:v>
      </x:c>
      <x:c r="S35" s="47" t="str">
        <x:v>High</x:v>
      </x:c>
      <x:c r="T35" s="47" t="str">
        <x:v>No</x:v>
      </x:c>
      <x:c r="U35" s="47" t="str">
        <x:v>Not addressed</x:v>
      </x:c>
      <x:c r="V35" s="47" t="str">
        <x:v>Encrypted copies; independent identification process; specified material/person/incident.</x:v>
      </x:c>
      <x:c r="W35" s="47" t="str">
        <x:v>Member States supplied identified material through coordinating authorities without an express encrypted-copy requirement.</x:v>
      </x:c>
      <x:c r="X35" s="47" t="str">
        <x:v>Adds encrypted copies of identified material transmitted through coordinating authorities to the EU Centre.</x:v>
      </x:c>
      <x:c r="Y35" s="47" t="str">
        <x:v>Collective committee/adopted text; original individual proposer not verified.</x:v>
      </x:c>
      <x:c r="Z35" s="47" t="str">
        <x:v>Amendments 48 and269 — Recital 55; Article 36(1), second subparagraph</x:v>
      </x:c>
      <x:c r="AA35" s="47" t="str">
        <x:v>Amendments 48 and269 — Recital 55; Article 36(1), second subparagraph; printed page(s) 272</x:v>
      </x:c>
      <x:c r="AB35" s="47" t="str">
        <x:v>Direct side-by-side comparison in the downloaded official Parliament report PDF; committee section and amendment heading checked on 24 September 2026. Row is a related amendment package, not one separately authored amendment.</x:v>
      </x:c>
      <x:c r="AC35" s="48" t="n">
        <x:v>46289</x:v>
      </x:c>
      <x:c r="AD35" s="47" t="str">
        <x:v>PET-MEP-35</x:v>
      </x:c>
      <x:c r="AE35" t="n">
        <x:f>IF(ISNUMBER(P35),1,0)</x:f>
        <x:v>1</x:v>
      </x:c>
    </x:row>
    <x:row r="36" ht="98" customHeight="1">
      <x:c r="A36" s="84" t="str">
        <x:v>CSAM Regulation — IMCO opinion in A9-0364/2023</x:v>
      </x:c>
      <x:c r="B36" s="84" t="str">
        <x:v>Named technique</x:v>
      </x:c>
      <x:c r="C36" s="84" t="str">
        <x:v>Individual proposer not established in adopted text</x:v>
      </x:c>
      <x:c r="D36" s="84" t="str">
        <x:v>Alex Agius Saliba</x:v>
      </x:c>
      <x:c r="E36" s="84" t="str">
        <x:v>IMCO committee-approved text</x:v>
      </x:c>
      <x:c r="F36" s="84" t="str">
        <x:v>Amendments 36,50 and92 — Recitals 28,75; Article 3(3), first subparagraph</x:v>
      </x:c>
      <x:c r="G36" s="84" t="str">
        <x:v>European Parliament associated-committee opinion amendments
Historical committee opinion; distinct from final LIBE negotiating report</x:v>
      </x:c>
      <x:c r="H36" s="84" t="str">
        <x:v>Anonymised samples and transparency data</x:v>
      </x:c>
      <x:c r="I36" s="84" t="str">
        <x:v>Retains anonymised samples for evaluation and methodology analysis, and anonymised/non-personal transparency information with machine-readable publication.</x:v>
      </x:c>
      <x:c r="J36" s="84" t="str">
        <x:v>Proposed rule or policy explanation; no binding legal effect. The permanent regulation remains pending.</x:v>
      </x:c>
      <x:c r="K36" s="85" t="n">
        <x:v>45110.5</x:v>
      </x:c>
      <x:c r="L36" s="86" t="inlineStr">
        <x:is>
          <x:t xml:space="preserve">A9-0364/2023 — IMCO opinion</x:t>
        </x:is>
      </x:c>
      <x:c r="M36"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6" s="86" t="inlineStr">
        <x:is>
          <x:t xml:space="preserve">Supporting official source</x:t>
        </x:is>
      </x:c>
      <x:c r="O36" s="86" t="inlineStr">
        <x:is>
          <x:t xml:space="preserve">Attribution in official source</x:t>
        </x:is>
      </x:c>
      <x:c r="P36" s="49" t="n">
        <x:v>0</x:v>
      </x:c>
      <x:c r="Q36" s="50" t="str">
        <x:v>Neutral or mixed</x:v>
      </x:c>
      <x:c r="R36" s="50" t="str">
        <x:v>Retains those anonymisation requirements while revising methodology support, timing and publication formats. The selected provisions do not add a material change in PET support.</x:v>
      </x:c>
      <x:c r="S36" s="50" t="str">
        <x:v>High</x:v>
      </x:c>
      <x:c r="T36" s="50" t="str">
        <x:v>No</x:v>
      </x:c>
      <x:c r="U36" s="50" t="str">
        <x:v>Not addressed</x:v>
      </x:c>
      <x:c r="V36" s="50" t="str">
        <x:v>Anonymised evaluation data; provider responsibilities retained; human oversight.</x:v>
      </x:c>
      <x:c r="W36" s="50" t="str">
        <x:v>Commission already prescribed anonymised samples and non-personal transparency analysis.</x:v>
      </x:c>
      <x:c r="X36" s="50" t="str">
        <x:v>Retains anonymised samples for evaluation and methodology analysis, and anonymised/non-personal transparency information with machine-readable publication.</x:v>
      </x:c>
      <x:c r="Y36" s="50" t="str">
        <x:v>Collective committee/adopted text; original individual proposer not verified.</x:v>
      </x:c>
      <x:c r="Z36" s="50" t="str">
        <x:v>Amendments 36,50 and92 — Recitals 28,75; Article 3(3), first subparagraph</x:v>
      </x:c>
      <x:c r="AA36" s="50" t="str">
        <x:v>Amendments 36,50 and92 — Recitals 28,75; Article 3(3), first subparagraph</x:v>
      </x:c>
      <x:c r="AB36" s="50" t="str">
        <x:v>Direct side-by-side comparison in the downloaded official Parliament report PDF; committee section and amendment heading checked on 24 September 2026. Row is a related amendment package, not one separately authored amendment.</x:v>
      </x:c>
      <x:c r="AC36" s="51" t="n">
        <x:v>46289</x:v>
      </x:c>
      <x:c r="AD36" s="50" t="str">
        <x:v>PET-MEP-36</x:v>
      </x:c>
      <x:c r="AE36" t="n">
        <x:f>IF(ISNUMBER(P36),1,0)</x:f>
        <x:v>1</x:v>
      </x:c>
    </x:row>
    <x:row r="37" ht="98" customHeight="1">
      <x:c r="A37" s="84" t="str">
        <x:v>CSAM Regulation — IMCO opinion in A9-0364/2023</x:v>
      </x:c>
      <x:c r="B37" s="84" t="str">
        <x:v>Related safeguard</x:v>
      </x:c>
      <x:c r="C37" s="84" t="str">
        <x:v>Individual proposer not established in adopted text</x:v>
      </x:c>
      <x:c r="D37" s="84" t="str">
        <x:v>Alex Agius Saliba</x:v>
      </x:c>
      <x:c r="E37" s="84" t="str">
        <x:v>IMCO committee-approved text</x:v>
      </x:c>
      <x:c r="F37" s="84" t="str">
        <x:v>Amendments 68 and205 — new Article 2(ha); Article 12(3)</x:v>
      </x:c>
      <x:c r="G37" s="84" t="str">
        <x:v>European Parliament associated-committee opinion amendments
Historical committee opinion; distinct from final LIBE negotiating report</x:v>
      </x:c>
      <x:c r="H37" s="84" t="str">
        <x:v>Anonymous hotlines and notices</x:v>
      </x:c>
      <x:c r="I37" s="84" t="str">
        <x:v>Adds anonymous hotline and provider-reporting channels.</x:v>
      </x:c>
      <x:c r="J37" s="84" t="str">
        <x:v>Proposed rule or policy explanation; no binding legal effect. The permanent regulation remains pending.</x:v>
      </x:c>
      <x:c r="K37" s="85" t="n">
        <x:v>45110.5</x:v>
      </x:c>
      <x:c r="L37" s="86" t="inlineStr">
        <x:is>
          <x:t xml:space="preserve">A9-0364/2023 — IMCO opinion</x:t>
        </x:is>
      </x:c>
      <x:c r="M37"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7" s="86" t="inlineStr">
        <x:is>
          <x:t xml:space="preserve">Supporting official source</x:t>
        </x:is>
      </x:c>
      <x:c r="O37" s="86" t="inlineStr">
        <x:is>
          <x:t xml:space="preserve">Attribution in official source</x:t>
        </x:is>
      </x:c>
      <x:c r="P37" s="46" t="n">
        <x:v>1</x:v>
      </x:c>
      <x:c r="Q37" s="47" t="str">
        <x:v>Favourable</x:v>
      </x:c>
      <x:c r="R37" s="47" t="str">
        <x:v>Adds anonymous electronic notices and a hotline definition centred on anonymous reporting. This modestly supports privacy-preserving reporting channels.</x:v>
      </x:c>
      <x:c r="S37" s="47" t="str">
        <x:v>High</x:v>
      </x:c>
      <x:c r="T37" s="47" t="str">
        <x:v>No</x:v>
      </x:c>
      <x:c r="U37" s="47" t="str">
        <x:v>Not addressed</x:v>
      </x:c>
      <x:c r="V37" s="47" t="str">
        <x:v>Anonymous submission; accessible channels; diligent handling.</x:v>
      </x:c>
      <x:c r="W37" s="47" t="str">
        <x:v>Provider notices were required without an explicit anonymous option or defined anonymous hotline service.</x:v>
      </x:c>
      <x:c r="X37" s="47" t="str">
        <x:v>Adds anonymous hotline and provider-reporting channels.</x:v>
      </x:c>
      <x:c r="Y37" s="47" t="str">
        <x:v>Collective committee/adopted text; original individual proposer not verified.</x:v>
      </x:c>
      <x:c r="Z37" s="47" t="str">
        <x:v>Amendments 68 and205 — new Article 2(ha); Article 12(3)</x:v>
      </x:c>
      <x:c r="AA37" s="47" t="str">
        <x:v>Amendments 68 and205 — new Article 2(ha); Article 12(3)</x:v>
      </x:c>
      <x:c r="AB37" s="47" t="str">
        <x:v>Direct side-by-side comparison in the downloaded official Parliament report PDF; committee section and amendment heading checked on 24 September 2026. Row is a related amendment package, not one separately authored amendment.</x:v>
      </x:c>
      <x:c r="AC37" s="48" t="n">
        <x:v>46289</x:v>
      </x:c>
      <x:c r="AD37" s="47" t="str">
        <x:v>PET-MEP-37</x:v>
      </x:c>
      <x:c r="AE37" t="n">
        <x:f>IF(ISNUMBER(P37),1,0)</x:f>
        <x:v>1</x:v>
      </x:c>
    </x:row>
    <x:row r="38" ht="98" customHeight="1">
      <x:c r="A38" s="84" t="str">
        <x:v>CSAM Regulation — CULT opinion in A9-0364/2023</x:v>
      </x:c>
      <x:c r="B38" s="84" t="str">
        <x:v>Related safeguard</x:v>
      </x:c>
      <x:c r="C38" s="84" t="str">
        <x:v>Individual proposer not established in adopted text</x:v>
      </x:c>
      <x:c r="D38" s="84" t="str">
        <x:v>Niyazi Kizilyürek</x:v>
      </x:c>
      <x:c r="E38" s="84" t="str">
        <x:v>CULT committee-approved text</x:v>
      </x:c>
      <x:c r="F38" s="84" t="str">
        <x:v>Amendments 10 and13 — Recital 70; new Article 2(wa)</x:v>
      </x:c>
      <x:c r="G38" s="84" t="str">
        <x:v>European Parliament committee opinion amendments
Historical committee opinion; distinct from final LIBE negotiating report</x:v>
      </x:c>
      <x:c r="H38" s="84" t="str">
        <x:v>Anonymous public reporting</x:v>
      </x:c>
      <x:c r="I38" s="84" t="str">
        <x:v>Strengthens anonymous public reporting through recognised hotlines.</x:v>
      </x:c>
      <x:c r="J38" s="84" t="str">
        <x:v>Proposed rule or policy explanation; no binding legal effect. The permanent regulation remains pending.</x:v>
      </x:c>
      <x:c r="K38" s="85" t="n">
        <x:v>45014.5</x:v>
      </x:c>
      <x:c r="L38" s="86" t="inlineStr">
        <x:is>
          <x:t xml:space="preserve">A9-0364/2023 — CULT opinion</x:t>
        </x:is>
      </x:c>
      <x:c r="M38"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8" s="86" t="inlineStr">
        <x:is>
          <x:t xml:space="preserve">Supporting official source</x:t>
        </x:is>
      </x:c>
      <x:c r="O38" s="86" t="inlineStr">
        <x:is>
          <x:t xml:space="preserve">Attribution in official source</x:t>
        </x:is>
      </x:c>
      <x:c r="P38" s="49" t="n">
        <x:v>1</x:v>
      </x:c>
      <x:c r="Q38" s="50" t="str">
        <x:v>Favourable</x:v>
      </x:c>
      <x:c r="R38" s="50" t="str">
        <x:v>Adds support for anonymous reporting and incorporates anonymity into the hotline definition. This broadens privacy-preserving reporting recognition without a named technical requirement.</x:v>
      </x:c>
      <x:c r="S38" s="50" t="str">
        <x:v>High</x:v>
      </x:c>
      <x:c r="T38" s="50" t="str">
        <x:v>No</x:v>
      </x:c>
      <x:c r="U38" s="50" t="str">
        <x:v>Not addressed</x:v>
      </x:c>
      <x:c r="V38" s="50" t="str">
        <x:v>Recognised specialised hotlines; anonymous public reporting.</x:v>
      </x:c>
      <x:c r="W38" s="50" t="str">
        <x:v>Commission supported hotlines without expressly requiring anonymous public reporting.</x:v>
      </x:c>
      <x:c r="X38" s="50" t="str">
        <x:v>Strengthens anonymous public reporting through recognised hotlines.</x:v>
      </x:c>
      <x:c r="Y38" s="50" t="str">
        <x:v>Collective committee/adopted text; original individual proposer not verified.</x:v>
      </x:c>
      <x:c r="Z38" s="50" t="str">
        <x:v>Amendments 10 and13 — Recital 70; new Article 2(wa)</x:v>
      </x:c>
      <x:c r="AA38" s="50" t="str">
        <x:v>Amendments 10 and13 — Recital 70; new Article 2(wa); printed page(s) 412, 413</x:v>
      </x:c>
      <x:c r="AB38" s="50" t="str">
        <x:v>Direct side-by-side comparison in the downloaded official Parliament report PDF; committee section and amendment heading checked on 24 September 2026. Row is a related amendment package, not one separately authored amendment.</x:v>
      </x:c>
      <x:c r="AC38" s="51" t="n">
        <x:v>46289</x:v>
      </x:c>
      <x:c r="AD38" s="50" t="str">
        <x:v>PET-MEP-38</x:v>
      </x:c>
      <x:c r="AE38" t="n">
        <x:f>IF(ISNUMBER(P38),1,0)</x:f>
        <x:v>1</x:v>
      </x:c>
    </x:row>
    <x:row r="39" ht="98" customHeight="1">
      <x:c r="A39" s="84" t="str">
        <x:v>CSAM Regulation — CULT opinion in A9-0364/2023</x:v>
      </x:c>
      <x:c r="B39" s="84" t="str">
        <x:v>Named technique</x:v>
      </x:c>
      <x:c r="C39" s="84" t="str">
        <x:v>Individual proposer not established in adopted text</x:v>
      </x:c>
      <x:c r="D39" s="84" t="str">
        <x:v>Niyazi Kizilyürek</x:v>
      </x:c>
      <x:c r="E39" s="84" t="str">
        <x:v>CULT committee-approved text</x:v>
      </x:c>
      <x:c r="F39" s="84" t="str">
        <x:v>Amendment 31 — Article 43(6)(a)</x:v>
      </x:c>
      <x:c r="G39" s="84" t="str">
        <x:v>European Parliament committee opinion amendments
Historical committee opinion; distinct from final LIBE negotiating report</x:v>
      </x:c>
      <x:c r="H39" s="84" t="str">
        <x:v>Anonymised analysis</x:v>
      </x:c>
      <x:c r="I39" s="84" t="str">
        <x:v>Retains anonymised/non-personal analysis while adding educational, prevention and awareness programmes and technological developments.</x:v>
      </x:c>
      <x:c r="J39" s="84" t="str">
        <x:v>Proposed rule or policy explanation; no binding legal effect. The permanent regulation remains pending.</x:v>
      </x:c>
      <x:c r="K39" s="85" t="n">
        <x:v>45014.5</x:v>
      </x:c>
      <x:c r="L39" s="86" t="inlineStr">
        <x:is>
          <x:t xml:space="preserve">A9-0364/2023 — CULT opinion</x:t>
        </x:is>
      </x:c>
      <x:c r="M39"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39" s="86" t="inlineStr">
        <x:is>
          <x:t xml:space="preserve">Supporting official source</x:t>
        </x:is>
      </x:c>
      <x:c r="O39" s="86" t="inlineStr">
        <x:is>
          <x:t xml:space="preserve">Attribution in official source</x:t>
        </x:is>
      </x:c>
      <x:c r="P39" s="46" t="n">
        <x:v>0</x:v>
      </x:c>
      <x:c r="Q39" s="47" t="str">
        <x:v>Neutral or mixed</x:v>
      </x:c>
      <x:c r="R39" s="47" t="str">
        <x:v>Retains that same privacy condition while expanding educational and prevention activities. The added subject matter does not change support for PETs.</x:v>
      </x:c>
      <x:c r="S39" s="47" t="str">
        <x:v>High</x:v>
      </x:c>
      <x:c r="T39" s="47" t="str">
        <x:v>No</x:v>
      </x:c>
      <x:c r="U39" s="47" t="str">
        <x:v>Not addressed</x:v>
      </x:c>
      <x:c r="V39" s="47" t="str">
        <x:v>Existing anonymised/non-personal-data condition retained.</x:v>
      </x:c>
      <x:c r="W39" s="47" t="str">
        <x:v>Commission already required analysis based on anonymised and non-personal information.</x:v>
      </x:c>
      <x:c r="X39" s="47" t="str">
        <x:v>Retains anonymised/non-personal analysis while adding educational, prevention and awareness programmes and technological developments.</x:v>
      </x:c>
      <x:c r="Y39" s="47" t="str">
        <x:v>Collective committee/adopted text; original individual proposer not verified.</x:v>
      </x:c>
      <x:c r="Z39" s="47" t="str">
        <x:v>Amendment 31 — Article 43(6)(a)</x:v>
      </x:c>
      <x:c r="AA39" s="47" t="str">
        <x:v>Amendment 31 — Article 43(6)(a); printed page(s) 421</x:v>
      </x:c>
      <x:c r="AB39" s="47" t="str">
        <x:v>Direct side-by-side comparison in the downloaded official Parliament report PDF; committee section and amendment heading checked on 24 September 2026.</x:v>
      </x:c>
      <x:c r="AC39" s="48" t="n">
        <x:v>46289</x:v>
      </x:c>
      <x:c r="AD39" s="47" t="str">
        <x:v>PET-MEP-39</x:v>
      </x:c>
      <x:c r="AE39" t="n">
        <x:f>IF(ISNUMBER(P39),1,0)</x:f>
        <x:v>1</x:v>
      </x:c>
    </x:row>
    <x:row r="40" ht="98" customHeight="1">
      <x:c r="A40" s="84" t="str">
        <x:v>CSAM Regulation — FEMM opinion in A9-0364/2023</x:v>
      </x:c>
      <x:c r="B40" s="84" t="str">
        <x:v>Named technique</x:v>
      </x:c>
      <x:c r="C40" s="84" t="str">
        <x:v>Individual proposer not established in adopted text</x:v>
      </x:c>
      <x:c r="D40" s="84" t="str">
        <x:v>Heléne Fritzon</x:v>
      </x:c>
      <x:c r="E40" s="84" t="str">
        <x:v>FEMM committee-approved text</x:v>
      </x:c>
      <x:c r="F40" s="84" t="str">
        <x:v>Amendments 37,128,137 and160 — Recital 75; Article 43(6)(a); Article 50(2); new Article 54(1a)</x:v>
      </x:c>
      <x:c r="G40" s="84" t="str">
        <x:v>European Parliament committee opinion amendments
Historical committee opinion; distinct from final LIBE negotiating report</x:v>
      </x:c>
      <x:c r="H40" s="84" t="str">
        <x:v>Anonymised demographic statistics</x:v>
      </x:c>
      <x:c r="I40" s="84" t="str">
        <x:v>Proposes anonymous/anonymised gender-, sex- and age-disaggregated information, research sharing and cooperation with the European Institute for Gender Equality.</x:v>
      </x:c>
      <x:c r="J40" s="84" t="str">
        <x:v>Proposed rule or policy explanation; no binding legal effect. The permanent regulation remains pending.</x:v>
      </x:c>
      <x:c r="K40" s="85" t="n">
        <x:v>45106.5</x:v>
      </x:c>
      <x:c r="L40" s="86" t="inlineStr">
        <x:is>
          <x:t xml:space="preserve">A9-0364/2023 — FEMM opinion</x:t>
        </x:is>
      </x:c>
      <x:c r="M40"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40" s="86" t="inlineStr">
        <x:is>
          <x:t xml:space="preserve">Supporting official source</x:t>
        </x:is>
      </x:c>
      <x:c r="O40" s="86" t="inlineStr">
        <x:is>
          <x:t xml:space="preserve">Attribution in official source</x:t>
        </x:is>
      </x:c>
      <x:c r="P40" s="49" t="n">
        <x:v>1</x:v>
      </x:c>
      <x:c r="Q40" s="50" t="str">
        <x:v>Favourable</x:v>
      </x:c>
      <x:c r="R40" s="50" t="str">
        <x:v>Extends anonymous or anonymised information requirements to public research sharing and cooperation with EIGE. This adds limited operational support beyond retaining existing statistics safeguards.</x:v>
      </x:c>
      <x:c r="S40" s="50" t="str">
        <x:v>High</x:v>
      </x:c>
      <x:c r="T40" s="50" t="str">
        <x:v>No</x:v>
      </x:c>
      <x:c r="U40" s="50" t="str">
        <x:v>Not addressed</x:v>
      </x:c>
      <x:c r="V40" s="50" t="str">
        <x:v>Anonymised disaggregated statistics; anonymous public data sharing.</x:v>
      </x:c>
      <x:c r="W40" s="50" t="str">
        <x:v>Existing anonymised transparency analysis coexisted with a less specific research and cooperation framework.</x:v>
      </x:c>
      <x:c r="X40" s="50" t="str">
        <x:v>Proposes anonymous/anonymised gender-, sex- and age-disaggregated information, research sharing and cooperation with the European Institute for Gender Equality.</x:v>
      </x:c>
      <x:c r="Y40" s="50" t="str">
        <x:v>Collective committee/adopted text; original individual proposer not verified.</x:v>
      </x:c>
      <x:c r="Z40" s="50" t="str">
        <x:v>Amendments 37,128,137 and160 — Recital 75; Article 43(6)(a); Article 50(2); new Article 54(1a)</x:v>
      </x:c>
      <x:c r="AA40" s="50" t="str">
        <x:v>Amendments 37,128,137 and160 — Recital 75; Article 43(6)(a); Article 50(2); new Article 54(1a); printed page(s) 456, 488</x:v>
      </x:c>
      <x:c r="AB40" s="50" t="str">
        <x:v>Direct side-by-side comparison in the downloaded official Parliament report PDF; committee section and amendment heading checked on 24 September 2026. Row is a related amendment package, not one separately authored amendment.</x:v>
      </x:c>
      <x:c r="AC40" s="51" t="n">
        <x:v>46289</x:v>
      </x:c>
      <x:c r="AD40" s="50" t="str">
        <x:v>PET-MEP-40</x:v>
      </x:c>
      <x:c r="AE40" t="n">
        <x:f>IF(ISNUMBER(P40),1,0)</x:f>
        <x:v>1</x:v>
      </x:c>
    </x:row>
    <x:row r="41" ht="98" customHeight="1">
      <x:c r="A41" s="84" t="str">
        <x:v>CSAM Regulation — FEMM opinion in A9-0364/2023</x:v>
      </x:c>
      <x:c r="B41" s="84" t="str">
        <x:v>Related safeguard</x:v>
      </x:c>
      <x:c r="C41" s="84" t="str">
        <x:v>Individual proposer not established in adopted text</x:v>
      </x:c>
      <x:c r="D41" s="84" t="str">
        <x:v>Heléne Fritzon</x:v>
      </x:c>
      <x:c r="E41" s="84" t="str">
        <x:v>FEMM committee-approved text</x:v>
      </x:c>
      <x:c r="F41" s="84" t="str">
        <x:v>Amendments 74 and134 — Article 12(3); new Article 43(6c)</x:v>
      </x:c>
      <x:c r="G41" s="84" t="str">
        <x:v>European Parliament committee opinion amendments
Historical committee opinion; distinct from final LIBE negotiating report</x:v>
      </x:c>
      <x:c r="H41" s="84" t="str">
        <x:v>Anonymous reporting</x:v>
      </x:c>
      <x:c r="I41" s="84" t="str">
        <x:v>Adds anonymous reporting options and an EU Centre public anonymous reporting service.</x:v>
      </x:c>
      <x:c r="J41" s="84" t="str">
        <x:v>Proposed rule or policy explanation; no binding legal effect. The permanent regulation remains pending.</x:v>
      </x:c>
      <x:c r="K41" s="85" t="n">
        <x:v>45106.5</x:v>
      </x:c>
      <x:c r="L41" s="86" t="inlineStr">
        <x:is>
          <x:t xml:space="preserve">A9-0364/2023 — FEMM opinion</x:t>
        </x:is>
      </x:c>
      <x:c r="M41" s="84" t="str">
        <x:v>Official full HTML inspected through browser. Proposed right-column text inspected; amendment numbering is specific to the named committee section. Attribution: The consolidated adopted report identifies committee responsibility and rapporteurs, without establishing the original individual signatories for this amendment.</x:v>
      </x:c>
      <x:c r="N41" s="86" t="inlineStr">
        <x:is>
          <x:t xml:space="preserve">Supporting official source</x:t>
        </x:is>
      </x:c>
      <x:c r="O41" s="86" t="inlineStr">
        <x:is>
          <x:t xml:space="preserve">Attribution in official source</x:t>
        </x:is>
      </x:c>
      <x:c r="P41" s="46" t="n">
        <x:v>1</x:v>
      </x:c>
      <x:c r="Q41" s="47" t="str">
        <x:v>Favourable</x:v>
      </x:c>
      <x:c r="R41" s="47" t="str">
        <x:v>Adds anonymous provider reporting and a public anonymous reporting service. These additions favour privacy-preserving access to reporting mechanisms.</x:v>
      </x:c>
      <x:c r="S41" s="47" t="str">
        <x:v>High</x:v>
      </x:c>
      <x:c r="T41" s="47" t="str">
        <x:v>No</x:v>
      </x:c>
      <x:c r="U41" s="47" t="str">
        <x:v>Not addressed</x:v>
      </x:c>
      <x:c r="V41" s="47" t="str">
        <x:v>Anonymity at reporter choice; gender/age-appropriate reporting; public anonymous service.</x:v>
      </x:c>
      <x:c r="W41" s="47" t="str">
        <x:v>Provider reporting did not expressly allow anonymity; no equivalent public anonymous EU Centre reporting service.</x:v>
      </x:c>
      <x:c r="X41" s="47" t="str">
        <x:v>Adds anonymous reporting options and an EU Centre public anonymous reporting service.</x:v>
      </x:c>
      <x:c r="Y41" s="47" t="str">
        <x:v>Collective committee/adopted text; original individual proposer not verified.</x:v>
      </x:c>
      <x:c r="Z41" s="47" t="str">
        <x:v>Amendments 74 and134 — Article 12(3); new Article 43(6c)</x:v>
      </x:c>
      <x:c r="AA41" s="47" t="str">
        <x:v>Amendments 74 and134 — Article 12(3); new Article 43(6c)</x:v>
      </x:c>
      <x:c r="AB41" s="47" t="str">
        <x:v>Direct side-by-side comparison in the downloaded official Parliament report PDF; committee section and amendment heading checked on 24 September 2026. Row is a related amendment package, not one separately authored amendment.</x:v>
      </x:c>
      <x:c r="AC41" s="48" t="n">
        <x:v>46289</x:v>
      </x:c>
      <x:c r="AD41" s="47" t="str">
        <x:v>PET-MEP-41</x:v>
      </x:c>
      <x:c r="AE41" t="n">
        <x:f>IF(ISNUMBER(P41),1,0)</x:f>
        <x:v>1</x:v>
      </x:c>
    </x:row>
    <x:row r="42" ht="98" customHeight="1">
      <x:c r="A42" s="84" t="str">
        <x:v>CSAM Regulation — A9-0364/2023, LIBE negotiating report</x:v>
      </x:c>
      <x:c r="B42" s="84" t="str">
        <x:v>Named technique</x:v>
      </x:c>
      <x:c r="C42" s="84" t="str">
        <x:v>Javier Zarzalejos</x:v>
      </x:c>
      <x:c r="D42" s="84" t="str">
        <x:v>Javier Zarzalejos</x:v>
      </x:c>
      <x:c r="E42" s="84" t="str">
        <x:v>Rapporteur explanatory statement</x:v>
      </x:c>
      <x:c r="F42" s="84" t="str">
        <x:v>Explanatory statement of the LIBE rapporteur</x:v>
      </x:c>
      <x:c r="G42" s="84" t="str">
        <x:v>European Parliament committee report amendments
LIBE adopted 14 Nov 2023; negotiating mandate confirmed 22 Nov 2023; not adopted legislation</x:v>
      </x:c>
      <x:c r="H42" s="84" t="str">
        <x:v>End-to-end encryption; metadata-based analysis</x:v>
      </x:c>
      <x:c r="I42" s="84" t="str">
        <x:v>Supports preserving encryption while discussing judicially or independently authorised metadata analysis for suspicious patterns without access to encrypted communication content.</x:v>
      </x:c>
      <x:c r="J42" s="84" t="str">
        <x:v>Rapporteur explanatory statement; no binding legal effect.</x:v>
      </x:c>
      <x:c r="K42" s="85" t="n">
        <x:v>45246.5</x:v>
      </x:c>
      <x:c r="L42" s="86" t="inlineStr">
        <x:is>
          <x:t xml:space="preserve">A9-0364/2023 — LIBE report</x:t>
        </x:is>
      </x:c>
      <x:c r="M42" s="84" t="str">
        <x:v>Official report explanatory statement inspected. Rapporteur explanation is distinguished from adopted committee amendment text. Attribution: The named rapporteur is responsible for this explanatory statement; the row is discussion, not an individually tabled operative amendment.</x:v>
      </x:c>
      <x:c r="N42" s="86" t="inlineStr">
        <x:is>
          <x:t xml:space="preserve">Supporting official source</x:t>
        </x:is>
      </x:c>
      <x:c r="O42" s="86" t="inlineStr">
        <x:is>
          <x:t xml:space="preserve">Attribution in official source</x:t>
        </x:is>
      </x:c>
      <x:c r="P42" s="49"/>
      <x:c r="Q42" s="50" t="str">
        <x:v>Unscored</x:v>
      </x:c>
      <x:c r="R42" s="50" t="str">
        <x:v>The statement discusses preserving encryption and targeted metadata analysis. It cannot be scored as a distinct legislative amendment or counted in an amendment-based MEP ranking.</x:v>
      </x:c>
      <x:c r="S42" s="50" t="str">
        <x:v>Low</x:v>
      </x:c>
      <x:c r="T42" s="50" t="str">
        <x:v>No</x:v>
      </x:c>
      <x:c r="U42" s="50" t="str">
        <x:v>Not addressed</x:v>
      </x:c>
      <x:c r="V42" s="50" t="str">
        <x:v>Judicial or independent authorisation discussed; encrypted content access excluded in the explanation.</x:v>
      </x:c>
      <x:c r="W42" s="50" t="str">
        <x:v>Rapporteur explanatory statement rather than a tabled amendment with a defined baseline.</x:v>
      </x:c>
      <x:c r="X42" s="50" t="str">
        <x:v>Supports preserving encryption while discussing judicially or independently authorised metadata analysis for suspicious patterns without access to encrypted communication content.</x:v>
      </x:c>
      <x:c r="Y42" s="50" t="str">
        <x:v>Explanatory statement, not a distinct legislative amendment.</x:v>
      </x:c>
      <x:c r="Z42" s="50" t="str">
        <x:v>Explanatory statement of the LIBE rapporteur</x:v>
      </x:c>
      <x:c r="AA42" s="50" t="str">
        <x:v>Explanatory statement of the LIBE rapporteur</x:v>
      </x:c>
      <x:c r="AB42" s="50" t="str">
        <x:v>Official CSAM report explanatory statement; not a tabled-amendment comparison.</x:v>
      </x:c>
      <x:c r="AC42" s="51" t="n">
        <x:v>46289</x:v>
      </x:c>
      <x:c r="AD42" s="50" t="str">
        <x:v>PET-MEP-42</x:v>
      </x:c>
      <x:c r="AE42" t="n">
        <x:f>IF(ISNUMBER(P42),1,0)</x:f>
        <x:v>0</x:v>
      </x:c>
    </x:row>
    <x:row r="43" ht="112" customHeight="1">
      <x:c r="A43" s="84" t="str">
        <x:v>FiDA — European Parliament ECON report A9-0183/2024</x:v>
      </x:c>
      <x:c r="B43" s="84" t="str">
        <x:v>Named technique</x:v>
      </x:c>
      <x:c r="C43" s="84" t="str">
        <x:v>Individual proposer not established in adopted text</x:v>
      </x:c>
      <x:c r="D43" s="84" t="str">
        <x:v>Michiel Hoogeveen</x:v>
      </x:c>
      <x:c r="E43" s="84" t="str">
        <x:v>ECON committee-approved text</x:v>
      </x:c>
      <x:c r="F43" s="84" t="str">
        <x:v>Consolidated Amendment 1 — recital 43</x:v>
      </x:c>
      <x:c r="G43" s="84" t="str">
        <x:v>Parliament committee report / consolidated Amendment 1
Pending legislative procedure 2023/0205(COD); not adopted law</x:v>
      </x:c>
      <x:c r="H43" s="84" t="str">
        <x:v>Anonymisation</x:v>
      </x:c>
      <x:c r="I43" s="84" t="str">
        <x:v>Retains the Commission's anonymous-publication safeguard for penalties concerning natural persons and the justified-enforcement exception.</x:v>
      </x:c>
      <x:c r="J43" s="84" t="str">
        <x:v>Committee report and negotiation-stage text only; not an adopted EU regulation.</x:v>
      </x:c>
      <x:c r="K43" s="85" t="str">
        <x:v>30 April 2024</x:v>
      </x:c>
      <x:c r="L43" s="86" t="inlineStr">
        <x:is>
          <x:t xml:space="preserve">A9-0183/2024 — Report on the framework for Financial Data Access</x:t>
        </x:is>
      </x:c>
      <x:c r="M43" s="84" t="str">
        <x:v>Official 64-page Parliament PDF downloaded and fully keyword-scanned; changes checked against Commission proposal. Report contains one consolidated Amendment 1; rapporteur Michiel Hoogeveen. Exact source: pp.20–21. Attribution: The consolidated adopted report identifies committee responsibility and rapporteurs, without establishing the original individual signatories for this amendment.</x:v>
      </x:c>
      <x:c r="N43" s="86" t="inlineStr">
        <x:is>
          <x:t xml:space="preserve">Supporting official source</x:t>
        </x:is>
      </x:c>
      <x:c r="O43" s="86" t="inlineStr">
        <x:is>
          <x:t xml:space="preserve">Attribution in official source</x:t>
        </x:is>
      </x:c>
      <x:c r="P43" s="46" t="n">
        <x:v>0</x:v>
      </x:c>
      <x:c r="Q43" s="47" t="str">
        <x:v>Neutral or mixed</x:v>
      </x:c>
      <x:c r="R43" s="47" t="str">
        <x:v>Retains the same anonymised-publication safeguard and justified exception. There is no directional PET change in this selected part of the consolidated amendment.</x:v>
      </x:c>
      <x:c r="S43" s="47" t="str">
        <x:v>High</x:v>
      </x:c>
      <x:c r="T43" s="47" t="str">
        <x:v>No</x:v>
      </x:c>
      <x:c r="U43" s="47" t="str">
        <x:v>Not addressed</x:v>
      </x:c>
      <x:c r="V43" s="47" t="str">
        <x:v>Anonymised publication for natural persons; reasoned enforcement exception.</x:v>
      </x:c>
      <x:c r="W43" s="47" t="str">
        <x:v>Commission recital43 already required anonymous publication of natural-person penalties except where justified for enforcement.</x:v>
      </x:c>
      <x:c r="X43" s="47" t="str">
        <x:v>Retains the Commission's anonymous-publication safeguard for penalties concerning natural persons and the justified-enforcement exception.</x:v>
      </x:c>
      <x:c r="Y43" s="47" t="str">
        <x:v>Collective committee/adopted text; original individual proposer not verified.</x:v>
      </x:c>
      <x:c r="Z43" s="47" t="str">
        <x:v>Consolidated Amendment 1 — recital 43</x:v>
      </x:c>
      <x:c r="AA43" s="47" t="str">
        <x:v>Consolidated Amendment 1 — recital 43</x:v>
      </x:c>
      <x:c r="AB43" s="47" t="str">
        <x:v>Official Parliament consolidated report A9-0183/2024 downloaded via browser, compared with Commission COM(2023)360 (EUR-Lex 52023PC0360) on 24 September 2026; individual authors of the consolidated amendment not established.</x:v>
      </x:c>
      <x:c r="AC43" s="48" t="n">
        <x:v>46289</x:v>
      </x:c>
      <x:c r="AD43" s="47" t="str">
        <x:v>PET-MEP-43</x:v>
      </x:c>
      <x:c r="AE43" t="n">
        <x:f>IF(ISNUMBER(P43),1,0)</x:f>
        <x:v>1</x:v>
      </x:c>
    </x:row>
    <x:row r="44" ht="112" customHeight="1">
      <x:c r="A44" s="84" t="str">
        <x:v>FiDA — European Parliament ECON report A9-0183/2024</x:v>
      </x:c>
      <x:c r="B44" s="84" t="str">
        <x:v>Named technique</x:v>
      </x:c>
      <x:c r="C44" s="84" t="str">
        <x:v>Individual proposer not established in adopted text</x:v>
      </x:c>
      <x:c r="D44" s="84" t="str">
        <x:v>Michiel Hoogeveen</x:v>
      </x:c>
      <x:c r="E44" s="84" t="str">
        <x:v>ECON committee-approved text</x:v>
      </x:c>
      <x:c r="F44" s="84" t="str">
        <x:v>Consolidated Amendment 1 — Article 14(7), final subparagraph</x:v>
      </x:c>
      <x:c r="G44" s="84" t="str">
        <x:v>Parliament committee report / consolidated Amendment 1
Pending legislative procedure 2023/0205(COD); not adopted law</x:v>
      </x:c>
      <x:c r="H44" s="84" t="str">
        <x:v>Anonymisation</x:v>
      </x:c>
      <x:c r="I44" s="84" t="str">
        <x:v>Deletes the Commission's requirement that withdrawal of authorisation be published in an anonymised version; public notification remains.</x:v>
      </x:c>
      <x:c r="J44" s="84" t="str">
        <x:v>Committee report and negotiation-stage text only; not an adopted EU regulation.</x:v>
      </x:c>
      <x:c r="K44" s="85" t="str">
        <x:v>30 April 2024</x:v>
      </x:c>
      <x:c r="L44" s="86" t="inlineStr">
        <x:is>
          <x:t xml:space="preserve">A9-0183/2024 — Report on the framework for Financial Data Access</x:t>
        </x:is>
      </x:c>
      <x:c r="M44" s="84" t="str">
        <x:v>Official 64-page Parliament PDF downloaded and fully keyword-scanned; changes checked against Commission proposal. Report contains one consolidated Amendment 1; rapporteur Michiel Hoogeveen. Exact source: p.43. Attribution: The consolidated adopted report identifies committee responsibility and rapporteurs, without establishing the original individual signatories for this amendment.</x:v>
      </x:c>
      <x:c r="N44" s="86" t="inlineStr">
        <x:is>
          <x:t xml:space="preserve">Supporting official source</x:t>
        </x:is>
      </x:c>
      <x:c r="O44" s="86" t="inlineStr">
        <x:is>
          <x:t xml:space="preserve">Attribution in official source</x:t>
        </x:is>
      </x:c>
      <x:c r="P44" s="49" t="n">
        <x:v>-1</x:v>
      </x:c>
      <x:c r="Q44" s="50" t="str">
        <x:v>Less favourable</x:v>
      </x:c>
      <x:c r="R44" s="50" t="str">
        <x:v>Deletes the anonymised-version requirement while retaining public notification. This removes a specific use requirement for anonymisation; it is a targeted transparency change, not evidence of opposition to PETs generally.</x:v>
      </x:c>
      <x:c r="S44" s="50" t="str">
        <x:v>High</x:v>
      </x:c>
      <x:c r="T44" s="50" t="str">
        <x:v>No</x:v>
      </x:c>
      <x:c r="U44" s="50" t="str">
        <x:v>Not addressed</x:v>
      </x:c>
      <x:c r="V44" s="50" t="str">
        <x:v>Reasons and notification retained; specific anonymised-publication condition removed.</x:v>
      </x:c>
      <x:c r="W44" s="50" t="str">
        <x:v>Commission Article14(7) required an anonymised version when making authorisation withdrawal public.</x:v>
      </x:c>
      <x:c r="X44" s="50" t="str">
        <x:v>Deletes the Commission's requirement that withdrawal of authorisation be published in an anonymised version; public notification remains.</x:v>
      </x:c>
      <x:c r="Y44" s="50" t="str">
        <x:v>Collective committee/adopted text; original individual proposer not verified.</x:v>
      </x:c>
      <x:c r="Z44" s="50" t="str">
        <x:v>Consolidated Amendment 1 — Article 14(7), final subparagraph</x:v>
      </x:c>
      <x:c r="AA44" s="50" t="str">
        <x:v>Consolidated Amendment 1 — Article 14(7), final subparagraph</x:v>
      </x:c>
      <x:c r="AB44" s="50" t="str">
        <x:v>Official Parliament consolidated report A9-0183/2024 downloaded via browser, compared with Commission COM(2023)360 (EUR-Lex 52023PC0360) on 24 September 2026; individual authors of the consolidated amendment not established. Same consolidated amendment as the other FiDA component rows; not a duplicate provision.</x:v>
      </x:c>
      <x:c r="AC44" s="51" t="n">
        <x:v>46289</x:v>
      </x:c>
      <x:c r="AD44" s="50" t="str">
        <x:v>PET-MEP-44</x:v>
      </x:c>
      <x:c r="AE44" t="n">
        <x:f>IF(ISNUMBER(P44),1,0)</x:f>
        <x:v>1</x:v>
      </x:c>
    </x:row>
    <x:row r="45" ht="112" customHeight="1">
      <x:c r="A45" s="84" t="str">
        <x:v>FiDA — European Parliament ECON report A9-0183/2024</x:v>
      </x:c>
      <x:c r="B45" s="84" t="str">
        <x:v>Named technique</x:v>
      </x:c>
      <x:c r="C45" s="84" t="str">
        <x:v>Individual proposer not established in adopted text</x:v>
      </x:c>
      <x:c r="D45" s="84" t="str">
        <x:v>Michiel Hoogeveen</x:v>
      </x:c>
      <x:c r="E45" s="84" t="str">
        <x:v>ECON committee-approved text</x:v>
      </x:c>
      <x:c r="F45" s="84" t="str">
        <x:v>Consolidated Amendment 1 — deletion of Article 15(2)</x:v>
      </x:c>
      <x:c r="G45" s="84" t="str">
        <x:v>Parliament committee report / consolidated Amendment 1
Pending legislative procedure 2023/0205(COD); not adopted law</x:v>
      </x:c>
      <x:c r="H45" s="84" t="str">
        <x:v>Anonymisation</x:v>
      </x:c>
      <x:c r="I45" s="84" t="str">
        <x:v>Deletes the Commission's anonymised-data-only restriction on the EBA register; Article 15(1)(a) expressly adds provider name, address and, where applicable, authorisation number.</x:v>
      </x:c>
      <x:c r="J45" s="84" t="str">
        <x:v>Committee report and negotiation-stage text only; not an adopted EU regulation.</x:v>
      </x:c>
      <x:c r="K45" s="85" t="str">
        <x:v>30 April 2024</x:v>
      </x:c>
      <x:c r="L45" s="86" t="inlineStr">
        <x:is>
          <x:t xml:space="preserve">A9-0183/2024 — Report on the framework for Financial Data Access</x:t>
        </x:is>
      </x:c>
      <x:c r="M45" s="84" t="str">
        <x:v>Official 64-page Parliament PDF downloaded and fully keyword-scanned; changes checked against Commission proposal. Report contains one consolidated Amendment 1; rapporteur Michiel Hoogeveen. Exact source: pp.43–44. Attribution: The consolidated adopted report identifies committee responsibility and rapporteurs, without establishing the original individual signatories for this amendment.</x:v>
      </x:c>
      <x:c r="N45" s="86" t="inlineStr">
        <x:is>
          <x:t xml:space="preserve">Supporting official source</x:t>
        </x:is>
      </x:c>
      <x:c r="O45" s="86" t="inlineStr">
        <x:is>
          <x:t xml:space="preserve">Attribution in official source</x:t>
        </x:is>
      </x:c>
      <x:c r="P45" s="46" t="n">
        <x:v>-1</x:v>
      </x:c>
      <x:c r="Q45" s="47" t="str">
        <x:v>Less favourable</x:v>
      </x:c>
      <x:c r="R45" s="47" t="str">
        <x:v>Deletes that restriction and expressly adds provider names, addresses and authorisation details. This weakens anonymisation support for this register, while serving identification and supervisory-transparency purposes.</x:v>
      </x:c>
      <x:c r="S45" s="47" t="str">
        <x:v>High</x:v>
      </x:c>
      <x:c r="T45" s="47" t="str">
        <x:v>No</x:v>
      </x:c>
      <x:c r="U45" s="47" t="str">
        <x:v>Not addressed</x:v>
      </x:c>
      <x:c r="V45" s="47" t="str">
        <x:v>Public searchable register; provider identification; accuracy/update duties.</x:v>
      </x:c>
      <x:c r="W45" s="47" t="str">
        <x:v>Commission Article15(2) limited the EBA register to anonymised data.</x:v>
      </x:c>
      <x:c r="X45" s="47" t="str">
        <x:v>Deletes the Commission's anonymised-data-only restriction on the EBA register; Article 15(1)(a) expressly adds provider name, address and, where applicable, authorisation number.</x:v>
      </x:c>
      <x:c r="Y45" s="47" t="str">
        <x:v>Collective committee/adopted text; original individual proposer not verified.</x:v>
      </x:c>
      <x:c r="Z45" s="47" t="str">
        <x:v>Consolidated Amendment 1 — deletion of Article 15(2)</x:v>
      </x:c>
      <x:c r="AA45" s="47" t="str">
        <x:v>Consolidated Amendment 1 — deletion of Article 15(2)</x:v>
      </x:c>
      <x:c r="AB45" s="47" t="str">
        <x:v>Official Parliament consolidated report A9-0183/2024 downloaded via browser, compared with Commission COM(2023)360 (EUR-Lex 52023PC0360) on 24 September 2026; individual authors of the consolidated amendment not established. Same consolidated amendment as the other FiDA component rows; not a duplicate provision.</x:v>
      </x:c>
      <x:c r="AC45" s="48" t="n">
        <x:v>46289</x:v>
      </x:c>
      <x:c r="AD45" s="47" t="str">
        <x:v>PET-MEP-45</x:v>
      </x:c>
      <x:c r="AE45" t="n">
        <x:f>IF(ISNUMBER(P45),1,0)</x:f>
        <x:v>1</x:v>
      </x:c>
    </x:row>
    <x:row r="46" ht="112" customHeight="1">
      <x:c r="A46" s="84" t="str">
        <x:v>FiDA — European Parliament ECON report A9-0183/2024</x:v>
      </x:c>
      <x:c r="B46" s="84" t="str">
        <x:v>Named technique</x:v>
      </x:c>
      <x:c r="C46" s="84" t="str">
        <x:v>Individual proposer not established in adopted text</x:v>
      </x:c>
      <x:c r="D46" s="84" t="str">
        <x:v>Michiel Hoogeveen</x:v>
      </x:c>
      <x:c r="E46" s="84" t="str">
        <x:v>ECON committee-approved text</x:v>
      </x:c>
      <x:c r="F46" s="84" t="str">
        <x:v>Consolidated Amendment 1 — Article 25(3)</x:v>
      </x:c>
      <x:c r="G46" s="84" t="str">
        <x:v>Parliament committee report / consolidated Amendment 1
Pending legislative procedure 2023/0205(COD); not adopted law</x:v>
      </x:c>
      <x:c r="H46" s="84" t="str">
        <x:v>Anonymisation</x:v>
      </x:c>
      <x:c r="I46" s="84" t="str">
        <x:v>Retains anonymous publication of appeal information about natural persons unless the identifying-publication exception in paragraph 2 applies.</x:v>
      </x:c>
      <x:c r="J46" s="84" t="str">
        <x:v>Committee report and negotiation-stage text only; not an adopted EU regulation.</x:v>
      </x:c>
      <x:c r="K46" s="85" t="str">
        <x:v>30 April 2024</x:v>
      </x:c>
      <x:c r="L46" s="86" t="inlineStr">
        <x:is>
          <x:t xml:space="preserve">A9-0183/2024 — Report on the framework for Financial Data Access</x:t>
        </x:is>
      </x:c>
      <x:c r="M46" s="84" t="str">
        <x:v>Official 64-page Parliament PDF downloaded and fully keyword-scanned; changes checked against Commission proposal. Report contains one consolidated Amendment 1; rapporteur Michiel Hoogeveen. Exact source: pp.52–53. Attribution: The consolidated adopted report identifies committee responsibility and rapporteurs, without establishing the original individual signatories for this amendment.</x:v>
      </x:c>
      <x:c r="N46" s="86" t="inlineStr">
        <x:is>
          <x:t xml:space="preserve">Supporting official source</x:t>
        </x:is>
      </x:c>
      <x:c r="O46" s="86" t="inlineStr">
        <x:is>
          <x:t xml:space="preserve">Attribution in official source</x:t>
        </x:is>
      </x:c>
      <x:c r="P46" s="49" t="n">
        <x:v>0</x:v>
      </x:c>
      <x:c r="Q46" s="50" t="str">
        <x:v>Neutral or mixed</x:v>
      </x:c>
      <x:c r="R46" s="50" t="str">
        <x:v>Preserves the same anonymous-publication rule and exception. Retention of existing wording is not counted as new support for PETs.</x:v>
      </x:c>
      <x:c r="S46" s="50" t="str">
        <x:v>High</x:v>
      </x:c>
      <x:c r="T46" s="50" t="str">
        <x:v>No</x:v>
      </x:c>
      <x:c r="U46" s="50" t="str">
        <x:v>Not addressed</x:v>
      </x:c>
      <x:c r="V46" s="50" t="str">
        <x:v>Anonymised appeals for natural persons; justified identifying-publication exception.</x:v>
      </x:c>
      <x:c r="W46" s="50" t="str">
        <x:v>Commission Article25(3) already required anonymous publication of appeals concerning natural persons unless the identifying-publication exception applied.</x:v>
      </x:c>
      <x:c r="X46" s="50" t="str">
        <x:v>Retains anonymous publication of appeal information about natural persons unless the identifying-publication exception in paragraph 2 applies.</x:v>
      </x:c>
      <x:c r="Y46" s="50" t="str">
        <x:v>Collective committee/adopted text; original individual proposer not verified.</x:v>
      </x:c>
      <x:c r="Z46" s="50" t="str">
        <x:v>Consolidated Amendment 1 — Article 25(3)</x:v>
      </x:c>
      <x:c r="AA46" s="50" t="str">
        <x:v>Consolidated Amendment 1 — Article 25(3)</x:v>
      </x:c>
      <x:c r="AB46" s="50" t="str">
        <x:v>Official Parliament consolidated report A9-0183/2024 downloaded via browser, compared with Commission COM(2023)360 (EUR-Lex 52023PC0360) on 24 September 2026; individual authors of the consolidated amendment not established. Same consolidated amendment as the other FiDA component rows; not a duplicate provision.</x:v>
      </x:c>
      <x:c r="AC46" s="51" t="n">
        <x:v>46289</x:v>
      </x:c>
      <x:c r="AD46" s="50" t="str">
        <x:v>PET-MEP-46</x:v>
      </x:c>
      <x:c r="AE46" t="n">
        <x:f>IF(ISNUMBER(P46),1,0)</x:f>
        <x:v>1</x:v>
      </x:c>
    </x:row>
    <x:row r="47" ht="112" customHeight="1">
      <x:c r="A47" s="84" t="str">
        <x:v>Withdrawn ePrivacy proposal — EP LIBE amendments 16–17</x:v>
      </x:c>
      <x:c r="B47" s="84" t="str">
        <x:v>Named technique</x:v>
      </x:c>
      <x:c r="C47" s="84" t="str">
        <x:v>Individual proposer not established in adopted text</x:v>
      </x:c>
      <x:c r="D47" s="84" t="str">
        <x:v>Marju Lauristin</x:v>
      </x:c>
      <x:c r="E47" s="84" t="str">
        <x:v>Committee-approved amendments; rapporteur identified separately</x:v>
      </x:c>
      <x:c r="F47" s="84" t="str">
        <x:v>LIBE amendment(s) 16–17; Recitals 17 and 17a (new)</x:v>
      </x:c>
      <x:c r="G47" s="84" t="str">
        <x:v>Historical European Parliament committee amendments
Historical 2017 report/opinion; underlying COM(2017)10 withdrawn on 6 October 2025; not adopted EU legislation</x:v>
      </x:c>
      <x:c r="H47" s="84" t="str">
        <x:v>Anonymisation; linkability</x:v>
      </x:c>
      <x:c r="I47" s="84" t="str">
        <x:v>Moves the heatmap/movement-analysis example from recital 17 to new recital 17a, retaining the explanation that anonymous data lack the identifier needed to link individual positions over time.</x:v>
      </x:c>
      <x:c r="J47" s="84" t="str">
        <x:v>Historical proposed legislative treatment only; creates no current obligation or exemption.</x:v>
      </x:c>
      <x:c r="K47" s="85" t="str">
        <x:v>20 October 2017 (report)</x:v>
      </x:c>
      <x:c r="L47" s="86" t="inlineStr">
        <x:is>
          <x:t xml:space="preserve">European Parliament report A8-0324/2017 — ePrivacy Regulation proposal</x:t>
        </x:is>
      </x:c>
      <x:c r="M47" s="84" t="str">
        <x:v>Official full PDF read; right-hand amendment text compared with Commission proposal; section=LIBE, starting page 17. Relocation of discussion, rather than a newly introduced anonymisation mandate. Attribution: Report cover p. 1; procedure for committee responsible p. 244. This consolidated source does not establish the original individual amendment signatories.</x:v>
      </x:c>
      <x:c r="N47" s="86" t="inlineStr">
        <x:is>
          <x:t xml:space="preserve">Supporting official source</x:t>
        </x:is>
      </x:c>
      <x:c r="O47" s="86" t="inlineStr">
        <x:is>
          <x:t xml:space="preserve">Report/opinion attribution</x:t>
        </x:is>
      </x:c>
      <x:c r="P47" s="46" t="n">
        <x:v>0</x:v>
      </x:c>
      <x:c r="Q47" s="47" t="str">
        <x:v>Neutral or mixed</x:v>
      </x:c>
      <x:c r="R47" s="47" t="str">
        <x:v>Moves the same technical explanation into a separate recital. Relocating this discussion does not by itself increase or decrease PET support.</x:v>
      </x:c>
      <x:c r="S47" s="47" t="str">
        <x:v>High</x:v>
      </x:c>
      <x:c r="T47" s="47" t="str">
        <x:v>No</x:v>
      </x:c>
      <x:c r="U47" s="47" t="str">
        <x:v>Not addressed</x:v>
      </x:c>
      <x:c r="V47" s="47" t="str">
        <x:v>Existing consent and impact-assessment context retained.</x:v>
      </x:c>
      <x:c r="W47" s="47" t="str">
        <x:v>Recital17 already described why movement heatmaps may need identifiers absent from anonymous information.</x:v>
      </x:c>
      <x:c r="X47" s="47" t="str">
        <x:v>Moves the heatmap/movement-analysis example from recital 17 to new recital 17a, retaining the explanation that anonymous data lack the identifier needed to link individual positions over time.</x:v>
      </x:c>
      <x:c r="Y47" s="47" t="str">
        <x:v>Collective committee/adopted text; original individual proposer not verified.</x:v>
      </x:c>
      <x:c r="Z47" s="47" t="str">
        <x:v>LIBE amendment(s) 16–17; Recitals 17 and 17a (new)</x:v>
      </x:c>
      <x:c r="AA47" s="47" t="str">
        <x:v>LIBE amendment(s) 16–17; Recitals 17 and 17a (new); printed page(s) 17, 18</x:v>
      </x:c>
      <x:c r="AB47" s="47" t="str">
        <x:v>Direct side-by-side comparison in the downloaded official Parliament report PDF; committee section and amendment heading checked on 24 September 2026. Row is a related amendment package, not a count of every individual amendment within it.</x:v>
      </x:c>
      <x:c r="AC47" s="48" t="n">
        <x:v>46289</x:v>
      </x:c>
      <x:c r="AD47" s="47" t="str">
        <x:v>PET-MEP-47</x:v>
      </x:c>
      <x:c r="AE47" t="n">
        <x:f>IF(ISNUMBER(P47),1,0)</x:f>
        <x:v>1</x:v>
      </x:c>
    </x:row>
    <x:row r="48" ht="98" customHeight="1">
      <x:c r="A48" s="84" t="str">
        <x:v>Withdrawn ePrivacy proposal — EP LIBE amendments 27</x:v>
      </x:c>
      <x:c r="B48" s="84" t="str">
        <x:v>Named technique</x:v>
      </x:c>
      <x:c r="C48" s="84" t="str">
        <x:v>Individual proposer not established in adopted text</x:v>
      </x:c>
      <x:c r="D48" s="84" t="str">
        <x:v>Marju Lauristin</x:v>
      </x:c>
      <x:c r="E48" s="84" t="str">
        <x:v>Committee-approved amendments; rapporteur identified separately</x:v>
      </x:c>
      <x:c r="F48" s="84" t="str">
        <x:v>LIBE amendment(s) 27; Recital 25</x:v>
      </x:c>
      <x:c r="G48" s="84" t="str">
        <x:v>Historical European Parliament committee amendments
Historical 2017 report/opinion; underlying COM(2017)10 withdrawn on 6 October 2025; not adopted EU legislation</x:v>
      </x:c>
      <x:c r="H48" s="84" t="str">
        <x:v>Anonymisation</x:v>
      </x:c>
      <x:c r="I48" s="84" t="str">
        <x:v>Replaces notice-based device tracking with consent or immediate anonymisation, limiting non-consensual processing to statistical counting in limited time/space with effective opt-out.</x:v>
      </x:c>
      <x:c r="J48" s="84" t="str">
        <x:v>Historical proposed legislative treatment only; creates no current obligation or exemption.</x:v>
      </x:c>
      <x:c r="K48" s="85" t="str">
        <x:v>20 October 2017 (report)</x:v>
      </x:c>
      <x:c r="L48" s="86" t="inlineStr">
        <x:is>
          <x:t xml:space="preserve">European Parliament report A8-0324/2017 — ePrivacy Regulation proposal</x:t>
        </x:is>
      </x:c>
      <x:c r="M48" s="84" t="str">
        <x:v>Official full PDF read; right-hand amendment text compared with Commission proposal; section=LIBE, starting page 28.  Attribution: Report cover p. 1; procedure for committee responsible p. 244. This consolidated source does not establish the original individual amendment signatories.</x:v>
      </x:c>
      <x:c r="N48" s="86" t="inlineStr">
        <x:is>
          <x:t xml:space="preserve">Supporting official source</x:t>
        </x:is>
      </x:c>
      <x:c r="O48" s="86" t="inlineStr">
        <x:is>
          <x:t xml:space="preserve">Report/opinion attribution</x:t>
        </x:is>
      </x:c>
      <x:c r="P48" s="49" t="n">
        <x:v>1</x:v>
      </x:c>
      <x:c r="Q48" s="50" t="str">
        <x:v>Favourable</x:v>
      </x:c>
      <x:c r="R48" s="50" t="str">
        <x:v>Adds immediate anonymisation as an alternative to consent, with statistical-only and time/space limits. This makes anonymisation a more explicit operational route for low-identification counting.</x:v>
      </x:c>
      <x:c r="S48" s="50" t="str">
        <x:v>High</x:v>
      </x:c>
      <x:c r="T48" s="50" t="str">
        <x:v>No</x:v>
      </x:c>
      <x:c r="U48" s="50" t="str">
        <x:v>Not addressed</x:v>
      </x:c>
      <x:c r="V48" s="50" t="str">
        <x:v>Consent or immediate anonymisation; statistics only; limited time/space; effective opt-out.</x:v>
      </x:c>
      <x:c r="W48" s="50" t="str">
        <x:v>Commission proposed notice-based device tracking with information about ways to minimise collection.</x:v>
      </x:c>
      <x:c r="X48" s="50" t="str">
        <x:v>Replaces notice-based device tracking with consent or immediate anonymisation, limiting non-consensual processing to statistical counting in limited time/space with effective opt-out.</x:v>
      </x:c>
      <x:c r="Y48" s="50" t="str">
        <x:v>Collective committee/adopted text; original individual proposer not verified.</x:v>
      </x:c>
      <x:c r="Z48" s="50" t="str">
        <x:v>LIBE amendment(s) 27; Recital 25</x:v>
      </x:c>
      <x:c r="AA48" s="50" t="str">
        <x:v>LIBE amendment(s) 27; Recital 25; printed page(s) 28, 29</x:v>
      </x:c>
      <x:c r="AB48" s="50" t="str">
        <x:v>Direct side-by-side comparison in the downloaded official Parliament report PDF; committee section and amendment heading checked on 24 September 2026.</x:v>
      </x:c>
      <x:c r="AC48" s="51" t="n">
        <x:v>46289</x:v>
      </x:c>
      <x:c r="AD48" s="50" t="str">
        <x:v>PET-MEP-48</x:v>
      </x:c>
      <x:c r="AE48" t="n">
        <x:f>IF(ISNUMBER(P48),1,0)</x:f>
        <x:v>1</x:v>
      </x:c>
    </x:row>
    <x:row r="49" ht="98" customHeight="1">
      <x:c r="A49" s="84" t="str">
        <x:v>Withdrawn ePrivacy proposal — EP LIBE amendments 29</x:v>
      </x:c>
      <x:c r="B49" s="84" t="str">
        <x:v>Named technique</x:v>
      </x:c>
      <x:c r="C49" s="84" t="str">
        <x:v>Individual proposer not established in adopted text</x:v>
      </x:c>
      <x:c r="D49" s="84" t="str">
        <x:v>Marju Lauristin</x:v>
      </x:c>
      <x:c r="E49" s="84" t="str">
        <x:v>Committee-approved amendments; rapporteur identified separately</x:v>
      </x:c>
      <x:c r="F49" s="84" t="str">
        <x:v>LIBE amendment(s) 29; Recital 26a (new)</x:v>
      </x:c>
      <x:c r="G49" s="84" t="str">
        <x:v>Historical European Parliament committee amendments
Historical 2017 report/opinion; underlying COM(2017)10 withdrawn on 6 October 2025; not adopted EU legislation</x:v>
      </x:c>
      <x:c r="H49" s="84" t="str">
        <x:v>End-to-end encryption</x:v>
      </x:c>
      <x:c r="I49" s="84" t="str">
        <x:v>Proposes promotion and, where necessary, mandatory end-to-end encryption and opposition to obligations that weaken security, including backdoors.</x:v>
      </x:c>
      <x:c r="J49" s="84" t="str">
        <x:v>Historical proposed legislative treatment only; creates no current obligation or exemption.</x:v>
      </x:c>
      <x:c r="K49" s="85" t="str">
        <x:v>20 October 2017 (report)</x:v>
      </x:c>
      <x:c r="L49" s="86" t="inlineStr">
        <x:is>
          <x:t xml:space="preserve">European Parliament report A8-0324/2017 — ePrivacy Regulation proposal</x:t>
        </x:is>
      </x:c>
      <x:c r="M49" s="84" t="str">
        <x:v>Official full PDF read; right-hand amendment text compared with Commission proposal; section=LIBE, starting page 31.  Attribution: Report cover p. 1; procedure for committee responsible p. 244. This consolidated source does not establish the original individual amendment signatories.</x:v>
      </x:c>
      <x:c r="N49" s="86" t="inlineStr">
        <x:is>
          <x:t xml:space="preserve">Supporting official source</x:t>
        </x:is>
      </x:c>
      <x:c r="O49" s="86" t="inlineStr">
        <x:is>
          <x:t xml:space="preserve">Report/opinion attribution</x:t>
        </x:is>
      </x:c>
      <x:c r="P49" s="46" t="n">
        <x:v>2</x:v>
      </x:c>
      <x:c r="Q49" s="47" t="str">
        <x:v>Strongly favourable</x:v>
      </x:c>
      <x:c r="R49" s="47" t="str">
        <x:v>Promotes end-to-end encryption, envisages requiring it where necessary and rejects security-weakening obligations. This substantially strengthens recognition and protection of encryption.</x:v>
      </x:c>
      <x:c r="S49" s="47" t="str">
        <x:v>High</x:v>
      </x:c>
      <x:c r="T49" s="47" t="str">
        <x:v>No</x:v>
      </x:c>
      <x:c r="U49" s="47" t="str">
        <x:v>Not addressed</x:v>
      </x:c>
      <x:c r="V49" s="47" t="str">
        <x:v>Privacy/security by design; no backdoors or weakened security.</x:v>
      </x:c>
      <x:c r="W49" s="47" t="str">
        <x:v>No equivalent recital promoting end-to-end encryption or opposing security backdoors.</x:v>
      </x:c>
      <x:c r="X49" s="47" t="str">
        <x:v>Proposes promotion and, where necessary, mandatory end-to-end encryption and opposition to obligations that weaken security, including backdoors.</x:v>
      </x:c>
      <x:c r="Y49" s="47" t="str">
        <x:v>Collective committee/adopted text; original individual proposer not verified.</x:v>
      </x:c>
      <x:c r="Z49" s="47" t="str">
        <x:v>LIBE amendment(s) 29; Recital 26a (new)</x:v>
      </x:c>
      <x:c r="AA49" s="47" t="str">
        <x:v>LIBE amendment(s) 29; Recital 26a (new)</x:v>
      </x:c>
      <x:c r="AB49" s="47" t="str">
        <x:v>Direct side-by-side comparison in the downloaded official Parliament report PDF; committee section and amendment heading checked on 24 September 2026.</x:v>
      </x:c>
      <x:c r="AC49" s="48" t="n">
        <x:v>46289</x:v>
      </x:c>
      <x:c r="AD49" s="47" t="str">
        <x:v>PET-MEP-49</x:v>
      </x:c>
      <x:c r="AE49" t="n">
        <x:f>IF(ISNUMBER(P49),1,0)</x:f>
        <x:v>1</x:v>
      </x:c>
    </x:row>
    <x:row r="50" ht="98" customHeight="1">
      <x:c r="A50" s="84" t="str">
        <x:v>Withdrawn ePrivacy proposal — EP LIBE amendments 35</x:v>
      </x:c>
      <x:c r="B50" s="84" t="str">
        <x:v>Named technique</x:v>
      </x:c>
      <x:c r="C50" s="84" t="str">
        <x:v>Individual proposer not established in adopted text</x:v>
      </x:c>
      <x:c r="D50" s="84" t="str">
        <x:v>Marju Lauristin</x:v>
      </x:c>
      <x:c r="E50" s="84" t="str">
        <x:v>Committee-approved amendments; rapporteur identified separately</x:v>
      </x:c>
      <x:c r="F50" s="84" t="str">
        <x:v>LIBE amendment(s) 35; Recital 37</x:v>
      </x:c>
      <x:c r="G50" s="84" t="str">
        <x:v>Historical European Parliament committee amendments
Historical 2017 report/opinion; underlying COM(2017)10 withdrawn on 6 October 2025; not adopted EU legislation</x:v>
      </x:c>
      <x:c r="H50" s="84" t="str">
        <x:v>Encryption; cryptographic methods</x:v>
      </x:c>
      <x:c r="I50" s="84" t="str">
        <x:v>Adds active protection against unauthorised processing/access/alteration through state-of-the-art cryptography, beyond merely informing users about encryption.</x:v>
      </x:c>
      <x:c r="J50" s="84" t="str">
        <x:v>Historical proposed legislative treatment only; creates no current obligation or exemption.</x:v>
      </x:c>
      <x:c r="K50" s="85" t="str">
        <x:v>20 October 2017 (report)</x:v>
      </x:c>
      <x:c r="L50" s="86" t="inlineStr">
        <x:is>
          <x:t xml:space="preserve">European Parliament report A8-0324/2017 — ePrivacy Regulation proposal</x:t>
        </x:is>
      </x:c>
      <x:c r="M50" s="84" t="str">
        <x:v>Official full PDF read; right-hand amendment text compared with Commission proposal; section=LIBE, starting page 34.  Attribution: Report cover p. 1; procedure for committee responsible p. 244. This consolidated source does not establish the original individual amendment signatories.</x:v>
      </x:c>
      <x:c r="N50" s="86" t="inlineStr">
        <x:is>
          <x:t xml:space="preserve">Supporting official source</x:t>
        </x:is>
      </x:c>
      <x:c r="O50" s="86" t="inlineStr">
        <x:is>
          <x:t xml:space="preserve">Report/opinion attribution</x:t>
        </x:is>
      </x:c>
      <x:c r="P50" s="49" t="n">
        <x:v>1</x:v>
      </x:c>
      <x:c r="Q50" s="50" t="str">
        <x:v>Favourable</x:v>
      </x:c>
      <x:c r="R50" s="50" t="str">
        <x:v>Adds provider-side protection using state-of-the-art cryptography rather than only user information. This provides a clear but recital-level increase in support for deployment.</x:v>
      </x:c>
      <x:c r="S50" s="50" t="str">
        <x:v>High</x:v>
      </x:c>
      <x:c r="T50" s="50" t="str">
        <x:v>No</x:v>
      </x:c>
      <x:c r="U50" s="50" t="str">
        <x:v>Not addressed</x:v>
      </x:c>
      <x:c r="V50" s="50" t="str">
        <x:v>Prevent and detect unauthorised access/alteration; cryptographic safeguards.</x:v>
      </x:c>
      <x:c r="W50" s="50" t="str">
        <x:v>Commission focused on informing users about protective software/encryption and remedying security risks.</x:v>
      </x:c>
      <x:c r="X50" s="50" t="str">
        <x:v>Adds active protection against unauthorised processing/access/alteration through state-of-the-art cryptography, beyond merely informing users about encryption.</x:v>
      </x:c>
      <x:c r="Y50" s="50" t="str">
        <x:v>Collective committee/adopted text; original individual proposer not verified.</x:v>
      </x:c>
      <x:c r="Z50" s="50" t="str">
        <x:v>LIBE amendment(s) 35; Recital 37</x:v>
      </x:c>
      <x:c r="AA50" s="50" t="str">
        <x:v>LIBE amendment(s) 35; Recital 37</x:v>
      </x:c>
      <x:c r="AB50" s="50" t="str">
        <x:v>Direct side-by-side comparison in the downloaded official Parliament report PDF; committee section and amendment heading checked on 24 September 2026.</x:v>
      </x:c>
      <x:c r="AC50" s="51" t="n">
        <x:v>46289</x:v>
      </x:c>
      <x:c r="AD50" s="50" t="str">
        <x:v>PET-MEP-50</x:v>
      </x:c>
      <x:c r="AE50" t="n">
        <x:f>IF(ISNUMBER(P50),1,0)</x:f>
        <x:v>1</x:v>
      </x:c>
    </x:row>
    <x:row r="51" ht="112" customHeight="1">
      <x:c r="A51" s="84" t="str">
        <x:v>Withdrawn ePrivacy proposal — EP LIBE amendments 76</x:v>
      </x:c>
      <x:c r="B51" s="84" t="str">
        <x:v>Named technique</x:v>
      </x:c>
      <x:c r="C51" s="84" t="str">
        <x:v>Individual proposer not established in adopted text</x:v>
      </x:c>
      <x:c r="D51" s="84" t="str">
        <x:v>Marju Lauristin</x:v>
      </x:c>
      <x:c r="E51" s="84" t="str">
        <x:v>Committee-approved amendments; rapporteur identified separately</x:v>
      </x:c>
      <x:c r="F51" s="84" t="str">
        <x:v>LIBE amendment(s) 76; Article 6(2)(c)</x:v>
      </x:c>
      <x:c r="G51" s="84" t="str">
        <x:v>Historical European Parliament committee amendments
Historical 2017 report/opinion; underlying COM(2017)10 withdrawn on 6 October 2025; not adopted EU legislation</x:v>
      </x:c>
      <x:c r="H51" s="84" t="str">
        <x:v>Anonymisation</x:v>
      </x:c>
      <x:c r="I51" s="84" t="str">
        <x:v>Replaces the requirement that metadata-processing purposes cannot be met using anonymous information with a necessity test referring to processing metadata itself.</x:v>
      </x:c>
      <x:c r="J51" s="84" t="str">
        <x:v>Historical proposed legislative treatment only; creates no current obligation or exemption.</x:v>
      </x:c>
      <x:c r="K51" s="85" t="str">
        <x:v>20 October 2017 (report)</x:v>
      </x:c>
      <x:c r="L51" s="86" t="inlineStr">
        <x:is>
          <x:t xml:space="preserve">European Parliament report A8-0324/2017 — ePrivacy Regulation proposal</x:t>
        </x:is>
      </x:c>
      <x:c r="M51" s="84" t="str">
        <x:v>Official full PDF read; right-hand amendment text compared with Commission proposal; section=LIBE, starting page 52. Substantive removal of the Commission’s explicit anonymous-data alternative, not a new PET obligation. Attribution: Report cover p. 1; procedure for committee responsible p. 244. This consolidated source does not establish the original individual amendment signatories.</x:v>
      </x:c>
      <x:c r="N51" s="86" t="inlineStr">
        <x:is>
          <x:t xml:space="preserve">Supporting official source</x:t>
        </x:is>
      </x:c>
      <x:c r="O51" s="86" t="inlineStr">
        <x:is>
          <x:t xml:space="preserve">Report/opinion attribution</x:t>
        </x:is>
      </x:c>
      <x:c r="P51" s="46" t="n">
        <x:v>-1</x:v>
      </x:c>
      <x:c r="Q51" s="47" t="str">
        <x:v>Less favourable</x:v>
      </x:c>
      <x:c r="R51" s="47" t="str">
        <x:v>Removes the explicit preference for an anonymous alternative and substitutes a general metadata-necessity test. This weakens recognition of anonymisation in this provision, without showing a general opposition to PETs.</x:v>
      </x:c>
      <x:c r="S51" s="47" t="str">
        <x:v>High</x:v>
      </x:c>
      <x:c r="T51" s="47" t="str">
        <x:v>No</x:v>
      </x:c>
      <x:c r="U51" s="47" t="str">
        <x:v>Not addressed</x:v>
      </x:c>
      <x:c r="V51" s="47" t="str">
        <x:v>Consent and necessity remain; anonymous-alternative test removed.</x:v>
      </x:c>
      <x:c r="W51" s="47" t="str">
        <x:v>Consented metadata processing was conditional on purposes not being achievable with anonymous information.</x:v>
      </x:c>
      <x:c r="X51" s="47" t="str">
        <x:v>Replaces the requirement that metadata-processing purposes cannot be met using anonymous information with a necessity test referring to processing metadata itself.</x:v>
      </x:c>
      <x:c r="Y51" s="47" t="str">
        <x:v>Collective committee/adopted text; original individual proposer not verified.</x:v>
      </x:c>
      <x:c r="Z51" s="47" t="str">
        <x:v>LIBE amendment(s) 76; Article 6(2)(c)</x:v>
      </x:c>
      <x:c r="AA51" s="47" t="str">
        <x:v>LIBE amendment(s) 76; Article 6(2)(c)</x:v>
      </x:c>
      <x:c r="AB51" s="47" t="str">
        <x:v>Direct side-by-side comparison in the downloaded official Parliament report PDF; committee section and amendment heading checked on 24 September 2026.</x:v>
      </x:c>
      <x:c r="AC51" s="48" t="n">
        <x:v>46289</x:v>
      </x:c>
      <x:c r="AD51" s="47" t="str">
        <x:v>PET-MEP-51</x:v>
      </x:c>
      <x:c r="AE51" t="n">
        <x:f>IF(ISNUMBER(P51),1,0)</x:f>
        <x:v>1</x:v>
      </x:c>
    </x:row>
    <x:row r="52" ht="98" customHeight="1">
      <x:c r="A52" s="84" t="str">
        <x:v>Withdrawn ePrivacy proposal — EP LIBE amendments 81</x:v>
      </x:c>
      <x:c r="B52" s="84" t="str">
        <x:v>Named technique</x:v>
      </x:c>
      <x:c r="C52" s="84" t="str">
        <x:v>Individual proposer not established in adopted text</x:v>
      </x:c>
      <x:c r="D52" s="84" t="str">
        <x:v>Marju Lauristin</x:v>
      </x:c>
      <x:c r="E52" s="84" t="str">
        <x:v>Committee-approved amendments; rapporteur identified separately</x:v>
      </x:c>
      <x:c r="F52" s="84" t="str">
        <x:v>LIBE amendment(s) 81; Article 7(1)</x:v>
      </x:c>
      <x:c r="G52" s="84" t="str">
        <x:v>Historical European Parliament committee amendments
Historical 2017 report/opinion; underlying COM(2017)10 withdrawn on 6 October 2025; not adopted EU legislation</x:v>
      </x:c>
      <x:c r="H52" s="84" t="str">
        <x:v>Anonymisation</x:v>
      </x:c>
      <x:c r="I52" s="84" t="str">
        <x:v>Removes anonymisation as an alternative to content deletion, and changes timing from receipt to when content is no longer necessary for the service requested by the user.</x:v>
      </x:c>
      <x:c r="J52" s="84" t="str">
        <x:v>Historical proposed legislative treatment only; creates no current obligation or exemption.</x:v>
      </x:c>
      <x:c r="K52" s="85" t="str">
        <x:v>20 October 2017 (report)</x:v>
      </x:c>
      <x:c r="L52" s="86" t="inlineStr">
        <x:is>
          <x:t xml:space="preserve">European Parliament report A8-0324/2017 — ePrivacy Regulation proposal</x:t>
        </x:is>
      </x:c>
      <x:c r="M52" s="84" t="str">
        <x:v>Official full PDF read; right-hand amendment text compared with Commission proposal; section=LIBE, starting page 54.  Attribution: Report cover p. 1; procedure for committee responsible p. 244. This consolidated source does not establish the original individual amendment signatories.</x:v>
      </x:c>
      <x:c r="N52" s="86" t="inlineStr">
        <x:is>
          <x:t xml:space="preserve">Supporting official source</x:t>
        </x:is>
      </x:c>
      <x:c r="O52" s="86" t="inlineStr">
        <x:is>
          <x:t xml:space="preserve">Report/opinion attribution</x:t>
        </x:is>
      </x:c>
      <x:c r="P52" s="49" t="n">
        <x:v>-1</x:v>
      </x:c>
      <x:c r="Q52" s="50" t="str">
        <x:v>Less favourable</x:v>
      </x:c>
      <x:c r="R52" s="50" t="str">
        <x:v>Removes anonymisation as a compliance option and requires deletion once the requested service no longer needs the content. The score reflects a narrower permitted PET route, not a claim that deletion is less protective of privacy.</x:v>
      </x:c>
      <x:c r="S52" s="50" t="str">
        <x:v>High</x:v>
      </x:c>
      <x:c r="T52" s="50" t="str">
        <x:v>No</x:v>
      </x:c>
      <x:c r="U52" s="50" t="str">
        <x:v>Not addressed</x:v>
      </x:c>
      <x:c r="V52" s="50" t="str">
        <x:v>Deletion retained and service-necessity trigger revised; no anonymisation alternative.</x:v>
      </x:c>
      <x:c r="W52" s="50" t="str">
        <x:v>Providers could erase or anonymise content after receipt, subject to stated exceptions.</x:v>
      </x:c>
      <x:c r="X52" s="50" t="str">
        <x:v>Removes anonymisation as an alternative to content deletion, and changes timing from receipt to when content is no longer necessary for the service requested by the user.</x:v>
      </x:c>
      <x:c r="Y52" s="50" t="str">
        <x:v>Collective committee/adopted text; original individual proposer not verified.</x:v>
      </x:c>
      <x:c r="Z52" s="50" t="str">
        <x:v>LIBE amendment(s) 81; Article 7(1)</x:v>
      </x:c>
      <x:c r="AA52" s="50" t="str">
        <x:v>LIBE amendment(s) 81; Article 7(1)</x:v>
      </x:c>
      <x:c r="AB52" s="50" t="str">
        <x:v>Direct side-by-side comparison in the downloaded official Parliament report PDF; committee section and amendment heading checked on 24 September 2026.</x:v>
      </x:c>
      <x:c r="AC52" s="51" t="n">
        <x:v>46289</x:v>
      </x:c>
      <x:c r="AD52" s="50" t="str">
        <x:v>PET-MEP-52</x:v>
      </x:c>
      <x:c r="AE52" t="n">
        <x:f>IF(ISNUMBER(P52),1,0)</x:f>
        <x:v>1</x:v>
      </x:c>
    </x:row>
    <x:row r="53" ht="98" customHeight="1">
      <x:c r="A53" s="84" t="str">
        <x:v>Withdrawn ePrivacy proposal — EP LIBE amendments 82</x:v>
      </x:c>
      <x:c r="B53" s="84" t="str">
        <x:v>Named technique</x:v>
      </x:c>
      <x:c r="C53" s="84" t="str">
        <x:v>Individual proposer not established in adopted text</x:v>
      </x:c>
      <x:c r="D53" s="84" t="str">
        <x:v>Marju Lauristin</x:v>
      </x:c>
      <x:c r="E53" s="84" t="str">
        <x:v>Committee-approved amendments; rapporteur identified separately</x:v>
      </x:c>
      <x:c r="F53" s="84" t="str">
        <x:v>LIBE amendment(s) 82; Article 7(2)</x:v>
      </x:c>
      <x:c r="G53" s="84" t="str">
        <x:v>Historical European Parliament committee amendments
Historical 2017 report/opinion; underlying COM(2017)10 withdrawn on 6 October 2025; not adopted EU legislation</x:v>
      </x:c>
      <x:c r="H53" s="84" t="str">
        <x:v>Anonymisation</x:v>
      </x:c>
      <x:c r="I53" s="84" t="str">
        <x:v>Retains erasure/anonymisation alternatives for metadata but changes the trigger from transmission need to necessity for the service requested by the user.</x:v>
      </x:c>
      <x:c r="J53" s="84" t="str">
        <x:v>Historical proposed legislative treatment only; creates no current obligation or exemption.</x:v>
      </x:c>
      <x:c r="K53" s="85" t="str">
        <x:v>20 October 2017 (report)</x:v>
      </x:c>
      <x:c r="L53" s="86" t="inlineStr">
        <x:is>
          <x:t xml:space="preserve">European Parliament report A8-0324/2017 — ePrivacy Regulation proposal</x:t>
        </x:is>
      </x:c>
      <x:c r="M53" s="84" t="str">
        <x:v>Official full PDF read; right-hand amendment text compared with Commission proposal; section=LIBE, starting page 54.  Attribution: Report cover p. 1; procedure for committee responsible p. 244. This consolidated source does not establish the original individual amendment signatories.</x:v>
      </x:c>
      <x:c r="N53" s="86" t="inlineStr">
        <x:is>
          <x:t xml:space="preserve">Supporting official source</x:t>
        </x:is>
      </x:c>
      <x:c r="O53" s="86" t="inlineStr">
        <x:is>
          <x:t xml:space="preserve">Report/opinion attribution</x:t>
        </x:is>
      </x:c>
      <x:c r="P53" s="46" t="n">
        <x:v>-1</x:v>
      </x:c>
      <x:c r="Q53" s="47" t="str">
        <x:v>Less favourable</x:v>
      </x:c>
      <x:c r="R53" s="47" t="str">
        <x:v>Keeps anonymisation but moves the trigger from transmission necessity to necessity for the requested service. This narrows when the anonymisation-or-erasure requirement applies, although the technique remains available.</x:v>
      </x:c>
      <x:c r="S53" s="47" t="str">
        <x:v>Medium</x:v>
      </x:c>
      <x:c r="T53" s="47" t="str">
        <x:v>No</x:v>
      </x:c>
      <x:c r="U53" s="47" t="str">
        <x:v>Not addressed</x:v>
      </x:c>
      <x:c r="V53" s="47" t="str">
        <x:v>Erasure/anonymisation retained; service-necessity limit replaces transmission limit.</x:v>
      </x:c>
      <x:c r="W53" s="47" t="str">
        <x:v>Metadata had to be erased or anonymised when no longer needed for transmission, subject to exceptions.</x:v>
      </x:c>
      <x:c r="X53" s="47" t="str">
        <x:v>Retains erasure/anonymisation alternatives for metadata but changes the trigger from transmission need to necessity for the service requested by the user.</x:v>
      </x:c>
      <x:c r="Y53" s="47" t="str">
        <x:v>Collective committee/adopted text; original individual proposer not verified.</x:v>
      </x:c>
      <x:c r="Z53" s="47" t="str">
        <x:v>LIBE amendment(s) 82; Article 7(2)</x:v>
      </x:c>
      <x:c r="AA53" s="47" t="str">
        <x:v>LIBE amendment(s) 82; Article 7(2); printed page(s) 54</x:v>
      </x:c>
      <x:c r="AB53" s="47" t="str">
        <x:v>Direct side-by-side comparison in the downloaded official Parliament report PDF; committee section and amendment heading checked on 24 September 2026.</x:v>
      </x:c>
      <x:c r="AC53" s="48" t="n">
        <x:v>46289</x:v>
      </x:c>
      <x:c r="AD53" s="47" t="str">
        <x:v>PET-MEP-53</x:v>
      </x:c>
      <x:c r="AE53" t="n">
        <x:f>IF(ISNUMBER(P53),1,0)</x:f>
        <x:v>1</x:v>
      </x:c>
    </x:row>
    <x:row r="54" ht="98" customHeight="1">
      <x:c r="A54" s="84" t="str">
        <x:v>Withdrawn ePrivacy proposal — EP LIBE amendments 99</x:v>
      </x:c>
      <x:c r="B54" s="84" t="str">
        <x:v>Named technique</x:v>
      </x:c>
      <x:c r="C54" s="84" t="str">
        <x:v>Individual proposer not established in adopted text</x:v>
      </x:c>
      <x:c r="D54" s="84" t="str">
        <x:v>Marju Lauristin</x:v>
      </x:c>
      <x:c r="E54" s="84" t="str">
        <x:v>Committee-approved amendments; rapporteur identified separately</x:v>
      </x:c>
      <x:c r="F54" s="84" t="str">
        <x:v>LIBE amendment(s) 99; Article 8(2a) (new)</x:v>
      </x:c>
      <x:c r="G54" s="84" t="str">
        <x:v>Historical European Parliament committee amendments
Historical 2017 report/opinion; underlying COM(2017)10 withdrawn on 6 October 2025; not adopted EU legislation</x:v>
      </x:c>
      <x:c r="H54" s="84" t="str">
        <x:v>Anonymisation; statistical aggregation</x:v>
      </x:c>
      <x:c r="I54" s="84" t="str">
        <x:v>Adds controls for statistical counting: limited purpose/time/space, immediate deletion or anonymisation when fulfilled, and effective objection without device functionality loss.</x:v>
      </x:c>
      <x:c r="J54" s="84" t="str">
        <x:v>Historical proposed legislative treatment only; creates no current obligation or exemption.</x:v>
      </x:c>
      <x:c r="K54" s="85" t="str">
        <x:v>20 October 2017 (report)</x:v>
      </x:c>
      <x:c r="L54" s="86" t="inlineStr">
        <x:is>
          <x:t xml:space="preserve">European Parliament report A8-0324/2017 — ePrivacy Regulation proposal</x:t>
        </x:is>
      </x:c>
      <x:c r="M54" s="84" t="str">
        <x:v>Official full PDF read; right-hand amendment text compared with Commission proposal; section=LIBE, starting page 60.  Attribution: Report cover p. 1; procedure for committee responsible p. 244. This consolidated source does not establish the original individual amendment signatories.</x:v>
      </x:c>
      <x:c r="N54" s="86" t="inlineStr">
        <x:is>
          <x:t xml:space="preserve">Supporting official source</x:t>
        </x:is>
      </x:c>
      <x:c r="O54" s="86" t="inlineStr">
        <x:is>
          <x:t xml:space="preserve">Report/opinion attribution</x:t>
        </x:is>
      </x:c>
      <x:c r="P54" s="49" t="n">
        <x:v>1</x:v>
      </x:c>
      <x:c r="Q54" s="50" t="str">
        <x:v>Favourable</x:v>
      </x:c>
      <x:c r="R54" s="50" t="str">
        <x:v>Adds immediate anonymisation or deletion once a limited statistical purpose is fulfilled. This gives anonymisation an explicit operational role alongside strict collection limits.</x:v>
      </x:c>
      <x:c r="S54" s="50" t="str">
        <x:v>High</x:v>
      </x:c>
      <x:c r="T54" s="50" t="str">
        <x:v>No</x:v>
      </x:c>
      <x:c r="U54" s="50" t="str">
        <x:v>Not addressed</x:v>
      </x:c>
      <x:c r="V54" s="50" t="str">
        <x:v>Statistics only; time/space limits; immediate deletion/anonymisation; effective objection.</x:v>
      </x:c>
      <x:c r="W54" s="50" t="str">
        <x:v>No equivalent operative package of statistical-counting safeguards in a new paragraph2a.</x:v>
      </x:c>
      <x:c r="X54" s="50" t="str">
        <x:v>Adds controls for statistical counting: limited purpose/time/space, immediate deletion or anonymisation when fulfilled, and effective objection without device functionality loss.</x:v>
      </x:c>
      <x:c r="Y54" s="50" t="str">
        <x:v>Collective committee/adopted text; original individual proposer not verified.</x:v>
      </x:c>
      <x:c r="Z54" s="50" t="str">
        <x:v>LIBE amendment(s) 99; Article 8(2a) (new)</x:v>
      </x:c>
      <x:c r="AA54" s="50" t="str">
        <x:v>LIBE amendment(s) 99; Article 8(2a) (new); printed page(s) 60</x:v>
      </x:c>
      <x:c r="AB54" s="50" t="str">
        <x:v>Direct side-by-side comparison in the downloaded official Parliament report PDF; committee section and amendment heading checked on 24 September 2026.</x:v>
      </x:c>
      <x:c r="AC54" s="51" t="n">
        <x:v>46289</x:v>
      </x:c>
      <x:c r="AD54" s="50" t="str">
        <x:v>PET-MEP-54</x:v>
      </x:c>
      <x:c r="AE54" t="n">
        <x:f>IF(ISNUMBER(P54),1,0)</x:f>
        <x:v>1</x:v>
      </x:c>
    </x:row>
    <x:row r="55" ht="126" customHeight="1">
      <x:c r="A55" s="84" t="str">
        <x:v>Withdrawn ePrivacy proposal — EP LIBE amendments 106–116</x:v>
      </x:c>
      <x:c r="B55" s="84" t="str">
        <x:v>Related safeguard</x:v>
      </x:c>
      <x:c r="C55" s="84" t="str">
        <x:v>Individual proposer not established in adopted text</x:v>
      </x:c>
      <x:c r="D55" s="84" t="str">
        <x:v>Marju Lauristin</x:v>
      </x:c>
      <x:c r="E55" s="84" t="str">
        <x:v>Committee-approved amendments; rapporteur identified separately</x:v>
      </x:c>
      <x:c r="F55" s="84" t="str">
        <x:v>LIBE amendment(s) 106–116; Article 10(1), (1a) and (1b); explanatory statement p93</x:v>
      </x:c>
      <x:c r="G55" s="84" t="str">
        <x:v>Historical European Parliament committee amendments
Historical 2017 report/opinion; underlying COM(2017)10 withdrawn on 6 October 2025; not adopted EU legislation</x:v>
      </x:c>
      <x:c r="H55" s="84" t="str">
        <x:v>Do-Not-Track; default protective settings; consent signals</x:v>
      </x:c>
      <x:c r="I55" s="84" t="str">
        <x:v>Would activate protective settings by default, provide granular consent controls and require technical consent/objection signals binding on recipients.</x:v>
      </x:c>
      <x:c r="J55" s="84" t="str">
        <x:v>Historical proposed legislative treatment only; creates no current obligation or exemption.</x:v>
      </x:c>
      <x:c r="K55" s="85" t="str">
        <x:v>20 October 2017 (report)</x:v>
      </x:c>
      <x:c r="L55" s="86" t="inlineStr">
        <x:is>
          <x:t xml:space="preserve">European Parliament report A8-0324/2017 — ePrivacy Regulation proposal</x:t>
        </x:is>
      </x:c>
      <x:c r="M55" s="84" t="str">
        <x:v>Official full PDF read; right-hand amendment text compared with Commission proposal; section=LIBE, starting page 63. Explanatory statement explicitly identifies the mechanisms as Do-Not-Track (DNT); grouped interconnected amendments include structural points. Attribution: Report cover p. 1; procedure for committee responsible p. 244. This consolidated source does not establish the original individual amendment signatories.</x:v>
      </x:c>
      <x:c r="N55" s="86" t="inlineStr">
        <x:is>
          <x:t xml:space="preserve">Supporting official source</x:t>
        </x:is>
      </x:c>
      <x:c r="O55" s="86" t="inlineStr">
        <x:is>
          <x:t xml:space="preserve">Report/opinion attribution</x:t>
        </x:is>
      </x:c>
      <x:c r="P55" s="46" t="n">
        <x:v>2</x:v>
      </x:c>
      <x:c r="Q55" s="47" t="str">
        <x:v>Strongly favourable</x:v>
      </x:c>
      <x:c r="R55" s="47" t="str">
        <x:v>Adds protective defaults, granular settings and legally enforceable technical consent/objection signals. Taken as one related package, these changes materially strengthen practical privacy controls.</x:v>
      </x:c>
      <x:c r="S55" s="47" t="str">
        <x:v>High</x:v>
      </x:c>
      <x:c r="T55" s="47" t="str">
        <x:v>No</x:v>
      </x:c>
      <x:c r="U55" s="47" t="str">
        <x:v>Not addressed</x:v>
      </x:c>
      <x:c r="V55" s="47" t="str">
        <x:v>Protective defaults; binding signals; accessible settings; specific service consent can override general settings.</x:v>
      </x:c>
      <x:c r="W55" s="47" t="str">
        <x:v>Software had to offer a third-party blocking option and obtain a privacy-setting choice during installation.</x:v>
      </x:c>
      <x:c r="X55" s="47" t="str">
        <x:v>Would activate protective settings by default, provide granular consent controls and require technical consent/objection signals binding on recipients.</x:v>
      </x:c>
      <x:c r="Y55" s="47" t="str">
        <x:v>Collective committee/adopted text; original individual proposer not verified.</x:v>
      </x:c>
      <x:c r="Z55" s="47" t="str">
        <x:v>LIBE amendment(s) 106–116; Article 10(1), (1a) and (1b); explanatory statement p93</x:v>
      </x:c>
      <x:c r="AA55" s="47" t="str">
        <x:v>LIBE amendment(s) 106–116; Article 10(1), (1a) and (1b); explanatory statement p93; printed page(s) 63, 64, 65, 66</x:v>
      </x:c>
      <x:c r="AB55" s="47" t="str">
        <x:v>Direct side-by-side comparison in the downloaded official Parliament report PDF; committee section and amendment heading checked on 24 September 2026. Row is a related amendment package, not a count of every individual amendment within it.</x:v>
      </x:c>
      <x:c r="AC55" s="48" t="n">
        <x:v>46289</x:v>
      </x:c>
      <x:c r="AD55" s="47" t="str">
        <x:v>PET-MEP-55</x:v>
      </x:c>
      <x:c r="AE55" t="n">
        <x:f>IF(ISNUMBER(P55),1,0)</x:f>
        <x:v>1</x:v>
      </x:c>
    </x:row>
    <x:row r="56" ht="98" customHeight="1">
      <x:c r="A56" s="84" t="str">
        <x:v>Withdrawn ePrivacy proposal — EP LIBE amendments 140</x:v>
      </x:c>
      <x:c r="B56" s="84" t="str">
        <x:v>Named technique</x:v>
      </x:c>
      <x:c r="C56" s="84" t="str">
        <x:v>Individual proposer not established in adopted text</x:v>
      </x:c>
      <x:c r="D56" s="84" t="str">
        <x:v>Marju Lauristin</x:v>
      </x:c>
      <x:c r="E56" s="84" t="str">
        <x:v>Committee-approved amendments; rapporteur identified separately</x:v>
      </x:c>
      <x:c r="F56" s="84" t="str">
        <x:v>LIBE amendment(s) 140; Article 17(1a) (new)</x:v>
      </x:c>
      <x:c r="G56" s="84" t="str">
        <x:v>Historical European Parliament committee amendments
Historical 2017 report/opinion; underlying COM(2017)10 withdrawn on 6 October 2025; not adopted EU legislation</x:v>
      </x:c>
      <x:c r="H56" s="84" t="str">
        <x:v>End-to-end encryption; cryptography</x:v>
      </x:c>
      <x:c r="I56" s="84" t="str">
        <x:v>Would require state-of-the-art safeguards including end-to-end encryption, prohibit decryption by anyone other than the user when encryption is used, and prohibit obligations weakening encryption or network/device security.</x:v>
      </x:c>
      <x:c r="J56" s="84" t="str">
        <x:v>Historical proposed legislative treatment only; creates no current obligation or exemption.</x:v>
      </x:c>
      <x:c r="K56" s="85" t="str">
        <x:v>20 October 2017 (report)</x:v>
      </x:c>
      <x:c r="L56" s="86" t="inlineStr">
        <x:is>
          <x:t xml:space="preserve">European Parliament report A8-0324/2017 — ePrivacy Regulation proposal</x:t>
        </x:is>
      </x:c>
      <x:c r="M56" s="84" t="str">
        <x:v>Official full PDF read; right-hand amendment text compared with Commission proposal; section=LIBE, starting page 79.  Attribution: Report cover p. 1; procedure for committee responsible p. 244. This consolidated source does not establish the original individual amendment signatories.</x:v>
      </x:c>
      <x:c r="N56" s="86" t="inlineStr">
        <x:is>
          <x:t xml:space="preserve">Supporting official source</x:t>
        </x:is>
      </x:c>
      <x:c r="O56" s="86" t="inlineStr">
        <x:is>
          <x:t xml:space="preserve">Report/opinion attribution</x:t>
        </x:is>
      </x:c>
      <x:c r="P56" s="49" t="n">
        <x:v>2</x:v>
      </x:c>
      <x:c r="Q56" s="50" t="str">
        <x:v>Strongly favourable</x:v>
      </x:c>
      <x:c r="R56" s="50" t="str">
        <x:v>Adds state-of-the-art confidentiality measures, explicit end-to-end encryption and protection against weakening encryption. These operative protections substantially strengthen deployment and legal security of the technology.</x:v>
      </x:c>
      <x:c r="S56" s="50" t="str">
        <x:v>High</x:v>
      </x:c>
      <x:c r="T56" s="50" t="str">
        <x:v>No</x:v>
      </x:c>
      <x:c r="U56" s="50" t="str">
        <x:v>Not addressed</x:v>
      </x:c>
      <x:c r="V56" s="50" t="str">
        <x:v>Confidentiality/integrity in transit and storage; no non-user decryption; no imposed weakening.</x:v>
      </x:c>
      <x:c r="W56" s="50" t="str">
        <x:v>No equivalent new operative duty safeguarding encryption and excluding non-user decryption.</x:v>
      </x:c>
      <x:c r="X56" s="50" t="str">
        <x:v>Would require state-of-the-art safeguards including end-to-end encryption, prohibit decryption by anyone other than the user when encryption is used, and prohibit obligations weakening encryption or network/device security.</x:v>
      </x:c>
      <x:c r="Y56" s="50" t="str">
        <x:v>Collective committee/adopted text; original individual proposer not verified.</x:v>
      </x:c>
      <x:c r="Z56" s="50" t="str">
        <x:v>LIBE amendment(s) 140; Article 17(1a) (new)</x:v>
      </x:c>
      <x:c r="AA56" s="50" t="str">
        <x:v>LIBE amendment(s) 140; Article 17(1a) (new)</x:v>
      </x:c>
      <x:c r="AB56" s="50" t="str">
        <x:v>Direct side-by-side comparison in the downloaded official Parliament report PDF; committee section and amendment heading checked on 24 September 2026.</x:v>
      </x:c>
      <x:c r="AC56" s="51" t="n">
        <x:v>46289</x:v>
      </x:c>
      <x:c r="AD56" s="50" t="str">
        <x:v>PET-MEP-56</x:v>
      </x:c>
      <x:c r="AE56" t="n">
        <x:f>IF(ISNUMBER(P56),1,0)</x:f>
        <x:v>1</x:v>
      </x:c>
    </x:row>
    <x:row r="57" ht="112" customHeight="1">
      <x:c r="A57" s="84" t="str">
        <x:v>Withdrawn ePrivacy proposal — EP ITRE amendments 8</x:v>
      </x:c>
      <x:c r="B57" s="84" t="str">
        <x:v>Named technique</x:v>
      </x:c>
      <x:c r="C57" s="84" t="str">
        <x:v>Individual proposer not established in adopted text</x:v>
      </x:c>
      <x:c r="D57" s="84" t="str">
        <x:v>Kaja Kallas</x:v>
      </x:c>
      <x:c r="E57" s="84" t="str">
        <x:v>Committee-approved opinion; rapporteur identified separately</x:v>
      </x:c>
      <x:c r="F57" s="84" t="str">
        <x:v>ITRE amendment(s) 8; Recital 15a (new)</x:v>
      </x:c>
      <x:c r="G57" s="84" t="str">
        <x:v>Historical European Parliament committee amendments
Historical 2017 report/opinion; underlying COM(2017)10 withdrawn on 6 October 2025; not adopted EU legislation</x:v>
      </x:c>
      <x:c r="H57" s="84" t="str">
        <x:v>Default anonymisation; anonymity testing</x:v>
      </x:c>
      <x:c r="I57" s="84" t="str">
        <x:v>Proposes anonymisation by default where possible, accompanied by tests demonstrating anonymity.</x:v>
      </x:c>
      <x:c r="J57" s="84" t="str">
        <x:v>Historical proposed legislative treatment only; creates no current obligation or exemption.</x:v>
      </x:c>
      <x:c r="K57" s="85" t="str">
        <x:v>4 October 2017 (ITRE opinion); report 20 October 2017</x:v>
      </x:c>
      <x:c r="L57" s="86" t="inlineStr">
        <x:is>
          <x:t xml:space="preserve">European Parliament report A8-0324/2017 — ePrivacy Regulation proposal</x:t>
        </x:is>
      </x:c>
      <x:c r="M57" s="84" t="str">
        <x:v>Official full PDF read; right-hand amendment text compared with Commission proposal; section=ITRE, starting page 104.  Attribution: ITRE opinion cover p. 98; procedure p. 141. This consolidated source does not establish the original individual amendment signatories.</x:v>
      </x:c>
      <x:c r="N57" s="86" t="inlineStr">
        <x:is>
          <x:t xml:space="preserve">Supporting official source</x:t>
        </x:is>
      </x:c>
      <x:c r="O57" s="86" t="inlineStr">
        <x:is>
          <x:t xml:space="preserve">Report/opinion attribution</x:t>
        </x:is>
      </x:c>
      <x:c r="P57" s="46" t="n">
        <x:v>2</x:v>
      </x:c>
      <x:c r="Q57" s="47" t="str">
        <x:v>Strongly favourable</x:v>
      </x:c>
      <x:c r="R57" s="47" t="str">
        <x:v>Proposes default anonymisation where possible and supporting verification tests. This establishes a broad positive design principle rather than a passing reference.</x:v>
      </x:c>
      <x:c r="S57" s="47" t="str">
        <x:v>High</x:v>
      </x:c>
      <x:c r="T57" s="47" t="str">
        <x:v>No</x:v>
      </x:c>
      <x:c r="U57" s="47" t="str">
        <x:v>Not addressed</x:v>
      </x:c>
      <x:c r="V57" s="47" t="str">
        <x:v>Anonymity testing; default anonymisation qualified by feasibility.</x:v>
      </x:c>
      <x:c r="W57" s="47" t="str">
        <x:v>No equivalent recital establishing anonymisation by default or tests demonstrating anonymity.</x:v>
      </x:c>
      <x:c r="X57" s="47" t="str">
        <x:v>Proposes anonymisation by default where possible, accompanied by tests demonstrating anonymity.</x:v>
      </x:c>
      <x:c r="Y57" s="47" t="str">
        <x:v>Collective committee/adopted text; original individual proposer not verified.</x:v>
      </x:c>
      <x:c r="Z57" s="47" t="str">
        <x:v>ITRE amendment(s) 8; Recital 15a (new)</x:v>
      </x:c>
      <x:c r="AA57" s="47" t="str">
        <x:v>ITRE amendment(s) 8; Recital 15a (new)</x:v>
      </x:c>
      <x:c r="AB57" s="47" t="str">
        <x:v>Direct side-by-side comparison in the downloaded official Parliament report PDF; committee section and amendment heading checked on 24 September 2026.</x:v>
      </x:c>
      <x:c r="AC57" s="48" t="n">
        <x:v>46289</x:v>
      </x:c>
      <x:c r="AD57" s="47" t="str">
        <x:v>PET-MEP-57</x:v>
      </x:c>
      <x:c r="AE57" t="n">
        <x:f>IF(ISNUMBER(P57),1,0)</x:f>
        <x:v>1</x:v>
      </x:c>
    </x:row>
    <x:row r="58" ht="112" customHeight="1">
      <x:c r="A58" s="84" t="str">
        <x:v>Withdrawn ePrivacy proposal — EP ITRE amendments 10</x:v>
      </x:c>
      <x:c r="B58" s="84" t="str">
        <x:v>Named technique</x:v>
      </x:c>
      <x:c r="C58" s="84" t="str">
        <x:v>Individual proposer not established in adopted text</x:v>
      </x:c>
      <x:c r="D58" s="84" t="str">
        <x:v>Kaja Kallas</x:v>
      </x:c>
      <x:c r="E58" s="84" t="str">
        <x:v>Committee-approved opinion; rapporteur identified separately</x:v>
      </x:c>
      <x:c r="F58" s="84" t="str">
        <x:v>ITRE amendment(s) 10; Recital 17</x:v>
      </x:c>
      <x:c r="G58" s="84" t="str">
        <x:v>Historical European Parliament committee amendments
Historical 2017 report/opinion; underlying COM(2017)10 withdrawn on 6 October 2025; not adopted EU legislation</x:v>
      </x:c>
      <x:c r="H58" s="84" t="str">
        <x:v>Pseudonymisation</x:v>
      </x:c>
      <x:c r="I58" s="84" t="str">
        <x:v>Adds compatible further metadata processing subject to safeguards, especially pseudonymisation under GDPR Article 6(4).</x:v>
      </x:c>
      <x:c r="J58" s="84" t="str">
        <x:v>Historical proposed legislative treatment only; creates no current obligation or exemption.</x:v>
      </x:c>
      <x:c r="K58" s="85" t="str">
        <x:v>4 October 2017 (ITRE opinion); report 20 October 2017</x:v>
      </x:c>
      <x:c r="L58" s="86" t="inlineStr">
        <x:is>
          <x:t xml:space="preserve">European Parliament report A8-0324/2017 — ePrivacy Regulation proposal</x:t>
        </x:is>
      </x:c>
      <x:c r="M58" s="84" t="str">
        <x:v>Official full PDF read; right-hand amendment text compared with Commission proposal; section=ITRE, starting page 105.  Attribution: ITRE opinion cover p. 98; procedure p. 141. This consolidated source does not establish the original individual amendment signatories.</x:v>
      </x:c>
      <x:c r="N58" s="86" t="inlineStr">
        <x:is>
          <x:t xml:space="preserve">Supporting official source</x:t>
        </x:is>
      </x:c>
      <x:c r="O58" s="86" t="inlineStr">
        <x:is>
          <x:t xml:space="preserve">Report/opinion attribution</x:t>
        </x:is>
      </x:c>
      <x:c r="P58" s="49" t="n">
        <x:v>1</x:v>
      </x:c>
      <x:c r="Q58" s="50" t="str">
        <x:v>Favourable</x:v>
      </x:c>
      <x:c r="R58" s="50" t="str">
        <x:v>Adds compatible further processing subject to safeguards, expressly including pseudonymisation. This favours a defined use of the technique while the broader permission must still meet its legal conditions.</x:v>
      </x:c>
      <x:c r="S58" s="50" t="str">
        <x:v>High</x:v>
      </x:c>
      <x:c r="T58" s="50" t="str">
        <x:v>No</x:v>
      </x:c>
      <x:c r="U58" s="50" t="str">
        <x:v>Not addressed</x:v>
      </x:c>
      <x:c r="V58" s="50" t="str">
        <x:v>Purpose compatibility; GDPR safeguards; pseudonymisation.</x:v>
      </x:c>
      <x:c r="W58" s="50" t="str">
        <x:v>Recital17 discussed consented metadata uses without a specific compatible-reuse route tied to pseudonymisation.</x:v>
      </x:c>
      <x:c r="X58" s="50" t="str">
        <x:v>Adds compatible further metadata processing subject to safeguards, especially pseudonymisation under GDPR Article 6(4).</x:v>
      </x:c>
      <x:c r="Y58" s="50" t="str">
        <x:v>Collective committee/adopted text; original individual proposer not verified.</x:v>
      </x:c>
      <x:c r="Z58" s="50" t="str">
        <x:v>ITRE amendment(s) 10; Recital 17</x:v>
      </x:c>
      <x:c r="AA58" s="50" t="str">
        <x:v>ITRE amendment(s) 10; Recital 17; printed page(s) 105, 106</x:v>
      </x:c>
      <x:c r="AB58" s="50" t="str">
        <x:v>Direct side-by-side comparison in the downloaded official Parliament report PDF; committee section and amendment heading checked on 24 September 2026.</x:v>
      </x:c>
      <x:c r="AC58" s="51" t="n">
        <x:v>46289</x:v>
      </x:c>
      <x:c r="AD58" s="50" t="str">
        <x:v>PET-MEP-58</x:v>
      </x:c>
      <x:c r="AE58" t="n">
        <x:f>IF(ISNUMBER(P58),1,0)</x:f>
        <x:v>1</x:v>
      </x:c>
    </x:row>
    <x:row r="59" ht="112" customHeight="1">
      <x:c r="A59" s="84" t="str">
        <x:v>Withdrawn ePrivacy proposal — EP ITRE amendments 11</x:v>
      </x:c>
      <x:c r="B59" s="84" t="str">
        <x:v>Named technique</x:v>
      </x:c>
      <x:c r="C59" s="84" t="str">
        <x:v>Individual proposer not established in adopted text</x:v>
      </x:c>
      <x:c r="D59" s="84" t="str">
        <x:v>Kaja Kallas</x:v>
      </x:c>
      <x:c r="E59" s="84" t="str">
        <x:v>Committee-approved opinion; rapporteur identified separately</x:v>
      </x:c>
      <x:c r="F59" s="84" t="str">
        <x:v>ITRE amendment(s) 11; Recital 19</x:v>
      </x:c>
      <x:c r="G59" s="84" t="str">
        <x:v>Historical European Parliament committee amendments
Historical 2017 report/opinion; underlying COM(2017)10 withdrawn on 6 October 2025; not adopted EU legislation</x:v>
      </x:c>
      <x:c r="H59" s="84" t="str">
        <x:v>End-to-end security; encryption</x:v>
      </x:c>
      <x:c r="I59" s="84" t="str">
        <x:v>Would protect information stored by third parties that is unnecessary to provide the requested service using state-of-the-art end-to-end security, including encryption.</x:v>
      </x:c>
      <x:c r="J59" s="84" t="str">
        <x:v>Historical proposed legislative treatment only; creates no current obligation or exemption.</x:v>
      </x:c>
      <x:c r="K59" s="85" t="str">
        <x:v>4 October 2017 (ITRE opinion); report 20 October 2017</x:v>
      </x:c>
      <x:c r="L59" s="86" t="inlineStr">
        <x:is>
          <x:t xml:space="preserve">European Parliament report A8-0324/2017 — ePrivacy Regulation proposal</x:t>
        </x:is>
      </x:c>
      <x:c r="M59" s="84" t="str">
        <x:v>Official full PDF read; right-hand amendment text compared with Commission proposal; section=ITRE, starting page 107.  Attribution: ITRE opinion cover p. 98; procedure p. 141. This consolidated source does not establish the original individual amendment signatories.</x:v>
      </x:c>
      <x:c r="N59" s="86" t="inlineStr">
        <x:is>
          <x:t xml:space="preserve">Supporting official source</x:t>
        </x:is>
      </x:c>
      <x:c r="O59" s="86" t="inlineStr">
        <x:is>
          <x:t xml:space="preserve">Report/opinion attribution</x:t>
        </x:is>
      </x:c>
      <x:c r="P59" s="46" t="n">
        <x:v>1</x:v>
      </x:c>
      <x:c r="Q59" s="47" t="str">
        <x:v>Favourable</x:v>
      </x:c>
      <x:c r="R59" s="47" t="str">
        <x:v>Adds end-to-end security including encryption for third-party-held information not needed for the requested service. This supports a concrete encryption use case within the recital.</x:v>
      </x:c>
      <x:c r="S59" s="47" t="str">
        <x:v>High</x:v>
      </x:c>
      <x:c r="T59" s="47" t="str">
        <x:v>No</x:v>
      </x:c>
      <x:c r="U59" s="47" t="str">
        <x:v>Not addressed</x:v>
      </x:c>
      <x:c r="V59" s="47" t="str">
        <x:v>End-to-end security for information not required by service; consent/GDPR context.</x:v>
      </x:c>
      <x:c r="W59" s="47" t="str">
        <x:v>Commission described storage and GDPR compliance without this express end-to-end protection for unnecessary third-party-held information.</x:v>
      </x:c>
      <x:c r="X59" s="47" t="str">
        <x:v>Would protect information stored by third parties that is unnecessary to provide the requested service using state-of-the-art end-to-end security, including encryption.</x:v>
      </x:c>
      <x:c r="Y59" s="47" t="str">
        <x:v>Collective committee/adopted text; original individual proposer not verified.</x:v>
      </x:c>
      <x:c r="Z59" s="47" t="str">
        <x:v>ITRE amendment(s) 11; Recital 19</x:v>
      </x:c>
      <x:c r="AA59" s="47" t="str">
        <x:v>ITRE amendment(s) 11; Recital 19; printed page(s) 107</x:v>
      </x:c>
      <x:c r="AB59" s="47" t="str">
        <x:v>Direct side-by-side comparison in the downloaded official Parliament report PDF; committee section and amendment heading checked on 24 September 2026.</x:v>
      </x:c>
      <x:c r="AC59" s="48" t="n">
        <x:v>46289</x:v>
      </x:c>
      <x:c r="AD59" s="47" t="str">
        <x:v>PET-MEP-59</x:v>
      </x:c>
      <x:c r="AE59" t="n">
        <x:f>IF(ISNUMBER(P59),1,0)</x:f>
        <x:v>1</x:v>
      </x:c>
    </x:row>
    <x:row r="60" ht="112" customHeight="1">
      <x:c r="A60" s="84" t="str">
        <x:v>Withdrawn ePrivacy proposal — EP ITRE amendments 16</x:v>
      </x:c>
      <x:c r="B60" s="84" t="str">
        <x:v>Named technique</x:v>
      </x:c>
      <x:c r="C60" s="84" t="str">
        <x:v>Individual proposer not established in adopted text</x:v>
      </x:c>
      <x:c r="D60" s="84" t="str">
        <x:v>Kaja Kallas</x:v>
      </x:c>
      <x:c r="E60" s="84" t="str">
        <x:v>Committee-approved opinion; rapporteur identified separately</x:v>
      </x:c>
      <x:c r="F60" s="84" t="str">
        <x:v>ITRE amendment(s) 16; Recital 25</x:v>
      </x:c>
      <x:c r="G60" s="84" t="str">
        <x:v>Historical European Parliament committee amendments
Historical 2017 report/opinion; underlying COM(2017)10 withdrawn on 6 October 2025; not adopted EU legislation</x:v>
      </x:c>
      <x:c r="H60" s="84" t="str">
        <x:v>Anonymisation</x:v>
      </x:c>
      <x:c r="I60" s="84" t="str">
        <x:v>Where consent for device tracking is unavailable, limits processing to necessary statistical counting in time/space and requires anonymisation or deletion once no longer needed.</x:v>
      </x:c>
      <x:c r="J60" s="84" t="str">
        <x:v>Historical proposed legislative treatment only; creates no current obligation or exemption.</x:v>
      </x:c>
      <x:c r="K60" s="85" t="str">
        <x:v>4 October 2017 (ITRE opinion); report 20 October 2017</x:v>
      </x:c>
      <x:c r="L60" s="86" t="inlineStr">
        <x:is>
          <x:t xml:space="preserve">European Parliament report A8-0324/2017 — ePrivacy Regulation proposal</x:t>
        </x:is>
      </x:c>
      <x:c r="M60" s="84" t="str">
        <x:v>Official full PDF read; right-hand amendment text compared with Commission proposal; section=ITRE, starting page 112.  Attribution: ITRE opinion cover p. 98; procedure p. 141. This consolidated source does not establish the original individual amendment signatories.</x:v>
      </x:c>
      <x:c r="N60" s="86" t="inlineStr">
        <x:is>
          <x:t xml:space="preserve">Supporting official source</x:t>
        </x:is>
      </x:c>
      <x:c r="O60" s="86" t="inlineStr">
        <x:is>
          <x:t xml:space="preserve">Report/opinion attribution</x:t>
        </x:is>
      </x:c>
      <x:c r="P60" s="49" t="n">
        <x:v>1</x:v>
      </x:c>
      <x:c r="Q60" s="50" t="str">
        <x:v>Favourable</x:v>
      </x:c>
      <x:c r="R60" s="50" t="str">
        <x:v>Adds consent or tightly limited counting followed by anonymisation or erasure. The explicit anonymisation route is a limited positive change in technical safeguards.</x:v>
      </x:c>
      <x:c r="S60" s="50" t="str">
        <x:v>High</x:v>
      </x:c>
      <x:c r="T60" s="50" t="str">
        <x:v>No</x:v>
      </x:c>
      <x:c r="U60" s="50" t="str">
        <x:v>Not addressed</x:v>
      </x:c>
      <x:c r="V60" s="50" t="str">
        <x:v>Consent where available; necessary statistics only; time/space limits; prompt anonymisation/erasure.</x:v>
      </x:c>
      <x:c r="W60" s="50" t="str">
        <x:v>Commission relied on notices and collection information for device tracking.</x:v>
      </x:c>
      <x:c r="X60" s="50" t="str">
        <x:v>Where consent for device tracking is unavailable, limits processing to necessary statistical counting in time/space and requires anonymisation or deletion once no longer needed.</x:v>
      </x:c>
      <x:c r="Y60" s="50" t="str">
        <x:v>Collective committee/adopted text; original individual proposer not verified.</x:v>
      </x:c>
      <x:c r="Z60" s="50" t="str">
        <x:v>ITRE amendment(s) 16; Recital 25</x:v>
      </x:c>
      <x:c r="AA60" s="50" t="str">
        <x:v>ITRE amendment(s) 16; Recital 25; printed page(s) 112, 113</x:v>
      </x:c>
      <x:c r="AB60" s="50" t="str">
        <x:v>Direct side-by-side comparison in the downloaded official Parliament report PDF; committee section and amendment heading checked on 24 September 2026.</x:v>
      </x:c>
      <x:c r="AC60" s="51" t="n">
        <x:v>46289</x:v>
      </x:c>
      <x:c r="AD60" s="50" t="str">
        <x:v>PET-MEP-60</x:v>
      </x:c>
      <x:c r="AE60" t="n">
        <x:f>IF(ISNUMBER(P60),1,0)</x:f>
        <x:v>1</x:v>
      </x:c>
    </x:row>
    <x:row r="61" ht="112" customHeight="1">
      <x:c r="A61" s="84" t="str">
        <x:v>Withdrawn ePrivacy proposal — EP ITRE amendments 18</x:v>
      </x:c>
      <x:c r="B61" s="84" t="str">
        <x:v>Named technique</x:v>
      </x:c>
      <x:c r="C61" s="84" t="str">
        <x:v>Individual proposer not established in adopted text</x:v>
      </x:c>
      <x:c r="D61" s="84" t="str">
        <x:v>Kaja Kallas</x:v>
      </x:c>
      <x:c r="E61" s="84" t="str">
        <x:v>Committee-approved opinion; rapporteur identified separately</x:v>
      </x:c>
      <x:c r="F61" s="84" t="str">
        <x:v>ITRE amendment(s) 18; Recital 26a (new)</x:v>
      </x:c>
      <x:c r="G61" s="84" t="str">
        <x:v>Historical European Parliament committee amendments
Historical 2017 report/opinion; underlying COM(2017)10 withdrawn on 6 October 2025; not adopted EU legislation</x:v>
      </x:c>
      <x:c r="H61" s="84" t="str">
        <x:v>End-to-end encryption</x:v>
      </x:c>
      <x:c r="I61" s="84" t="str">
        <x:v>Proposes promotion and, when necessary, mandatory end-to-end encryption; rejects state obligations weakening security, including backdoors.</x:v>
      </x:c>
      <x:c r="J61" s="84" t="str">
        <x:v>Historical proposed legislative treatment only; creates no current obligation or exemption.</x:v>
      </x:c>
      <x:c r="K61" s="85" t="str">
        <x:v>4 October 2017 (ITRE opinion); report 20 October 2017</x:v>
      </x:c>
      <x:c r="L61" s="86" t="inlineStr">
        <x:is>
          <x:t xml:space="preserve">European Parliament report A8-0324/2017 — ePrivacy Regulation proposal</x:t>
        </x:is>
      </x:c>
      <x:c r="M61" s="84" t="str">
        <x:v>Official full PDF read; right-hand amendment text compared with Commission proposal; section=ITRE, starting page 115.  Attribution: ITRE opinion cover p. 98; procedure p. 141. This consolidated source does not establish the original individual amendment signatories.</x:v>
      </x:c>
      <x:c r="N61" s="86" t="inlineStr">
        <x:is>
          <x:t xml:space="preserve">Supporting official source</x:t>
        </x:is>
      </x:c>
      <x:c r="O61" s="86" t="inlineStr">
        <x:is>
          <x:t xml:space="preserve">Report/opinion attribution</x:t>
        </x:is>
      </x:c>
      <x:c r="P61" s="46" t="n">
        <x:v>2</x:v>
      </x:c>
      <x:c r="Q61" s="47" t="str">
        <x:v>Strongly favourable</x:v>
      </x:c>
      <x:c r="R61" s="47" t="str">
        <x:v>Promotes and, where necessary, supports mandatory end-to-end encryption. The added rejection of security-weakening obligations materially protects the technology.</x:v>
      </x:c>
      <x:c r="S61" s="47" t="str">
        <x:v>High</x:v>
      </x:c>
      <x:c r="T61" s="47" t="str">
        <x:v>No</x:v>
      </x:c>
      <x:c r="U61" s="47" t="str">
        <x:v>Not addressed</x:v>
      </x:c>
      <x:c r="V61" s="47" t="str">
        <x:v>Privacy/security by design; no weakening obligations or backdoors.</x:v>
      </x:c>
      <x:c r="W61" s="47" t="str">
        <x:v>No equivalent recital promoting end-to-end encryption and opposing backdoors.</x:v>
      </x:c>
      <x:c r="X61" s="47" t="str">
        <x:v>Proposes promotion and, when necessary, mandatory end-to-end encryption; rejects state obligations weakening security, including backdoors.</x:v>
      </x:c>
      <x:c r="Y61" s="47" t="str">
        <x:v>Collective committee/adopted text; original individual proposer not verified.</x:v>
      </x:c>
      <x:c r="Z61" s="47" t="str">
        <x:v>ITRE amendment(s) 18; Recital 26a (new)</x:v>
      </x:c>
      <x:c r="AA61" s="47" t="str">
        <x:v>ITRE amendment(s) 18; Recital 26a (new)</x:v>
      </x:c>
      <x:c r="AB61" s="47" t="str">
        <x:v>Direct side-by-side comparison in the downloaded official Parliament report PDF; committee section and amendment heading checked on 24 September 2026.</x:v>
      </x:c>
      <x:c r="AC61" s="48" t="n">
        <x:v>46289</x:v>
      </x:c>
      <x:c r="AD61" s="47" t="str">
        <x:v>PET-MEP-61</x:v>
      </x:c>
      <x:c r="AE61" t="n">
        <x:f>IF(ISNUMBER(P61),1,0)</x:f>
        <x:v>1</x:v>
      </x:c>
    </x:row>
    <x:row r="62" ht="112" customHeight="1">
      <x:c r="A62" s="84" t="str">
        <x:v>Withdrawn ePrivacy proposal — EP ITRE amendments 21</x:v>
      </x:c>
      <x:c r="B62" s="84" t="str">
        <x:v>Named technique</x:v>
      </x:c>
      <x:c r="C62" s="84" t="str">
        <x:v>Individual proposer not established in adopted text</x:v>
      </x:c>
      <x:c r="D62" s="84" t="str">
        <x:v>Kaja Kallas</x:v>
      </x:c>
      <x:c r="E62" s="84" t="str">
        <x:v>Committee-approved opinion; rapporteur identified separately</x:v>
      </x:c>
      <x:c r="F62" s="84" t="str">
        <x:v>ITRE amendment(s) 21; Recital 37</x:v>
      </x:c>
      <x:c r="G62" s="84" t="str">
        <x:v>Historical European Parliament committee amendments
Historical 2017 report/opinion; underlying COM(2017)10 withdrawn on 6 October 2025; not adopted EU legislation</x:v>
      </x:c>
      <x:c r="H62" s="84" t="str">
        <x:v>End-to-end encryption; cryptography</x:v>
      </x:c>
      <x:c r="I62" s="84" t="str">
        <x:v>Replaces the notice-focused recital with active security obligations including state-of-the-art cryptographic safeguards and end-to-end encryption.</x:v>
      </x:c>
      <x:c r="J62" s="84" t="str">
        <x:v>Historical proposed legislative treatment only; creates no current obligation or exemption.</x:v>
      </x:c>
      <x:c r="K62" s="85" t="str">
        <x:v>4 October 2017 (ITRE opinion); report 20 October 2017</x:v>
      </x:c>
      <x:c r="L62" s="86" t="inlineStr">
        <x:is>
          <x:t xml:space="preserve">European Parliament report A8-0324/2017 — ePrivacy Regulation proposal</x:t>
        </x:is>
      </x:c>
      <x:c r="M62" s="84" t="str">
        <x:v>Official full PDF read; right-hand amendment text compared with Commission proposal; section=ITRE, starting page 117.  Attribution: ITRE opinion cover p. 98; procedure p. 141. This consolidated source does not establish the original individual amendment signatories.</x:v>
      </x:c>
      <x:c r="N62" s="86" t="inlineStr">
        <x:is>
          <x:t xml:space="preserve">Supporting official source</x:t>
        </x:is>
      </x:c>
      <x:c r="O62" s="86" t="inlineStr">
        <x:is>
          <x:t xml:space="preserve">Report/opinion attribution</x:t>
        </x:is>
      </x:c>
      <x:c r="P62" s="49" t="n">
        <x:v>1</x:v>
      </x:c>
      <x:c r="Q62" s="50" t="str">
        <x:v>Favourable</x:v>
      </x:c>
      <x:c r="R62" s="50" t="str">
        <x:v>Adds active security obligations expressly including end-to-end encryption. This strengthens support for practical encryption use at recital level.</x:v>
      </x:c>
      <x:c r="S62" s="50" t="str">
        <x:v>High</x:v>
      </x:c>
      <x:c r="T62" s="50" t="str">
        <x:v>No</x:v>
      </x:c>
      <x:c r="U62" s="50" t="str">
        <x:v>Not addressed</x:v>
      </x:c>
      <x:c r="V62" s="50" t="str">
        <x:v>Prevent unauthorised access/alteration; confidentiality and integrity; state-of-the-art techniques.</x:v>
      </x:c>
      <x:c r="W62" s="50" t="str">
        <x:v>Commission focused on user information about protective measures and restoring security after risks.</x:v>
      </x:c>
      <x:c r="X62" s="50" t="str">
        <x:v>Replaces the notice-focused recital with active security obligations including state-of-the-art cryptographic safeguards and end-to-end encryption.</x:v>
      </x:c>
      <x:c r="Y62" s="50" t="str">
        <x:v>Collective committee/adopted text; original individual proposer not verified.</x:v>
      </x:c>
      <x:c r="Z62" s="50" t="str">
        <x:v>ITRE amendment(s) 21; Recital 37</x:v>
      </x:c>
      <x:c r="AA62" s="50" t="str">
        <x:v>ITRE amendment(s) 21; Recital 37</x:v>
      </x:c>
      <x:c r="AB62" s="50" t="str">
        <x:v>Direct side-by-side comparison in the downloaded official Parliament report PDF; committee section and amendment heading checked on 24 September 2026.</x:v>
      </x:c>
      <x:c r="AC62" s="51" t="n">
        <x:v>46289</x:v>
      </x:c>
      <x:c r="AD62" s="50" t="str">
        <x:v>PET-MEP-62</x:v>
      </x:c>
      <x:c r="AE62" t="n">
        <x:f>IF(ISNUMBER(P62),1,0)</x:f>
        <x:v>1</x:v>
      </x:c>
    </x:row>
    <x:row r="63" ht="112" customHeight="1">
      <x:c r="A63" s="84" t="str">
        <x:v>Withdrawn ePrivacy proposal — EP ITRE amendments 32</x:v>
      </x:c>
      <x:c r="B63" s="84" t="str">
        <x:v>Named technique</x:v>
      </x:c>
      <x:c r="C63" s="84" t="str">
        <x:v>Individual proposer not established in adopted text</x:v>
      </x:c>
      <x:c r="D63" s="84" t="str">
        <x:v>Kaja Kallas</x:v>
      </x:c>
      <x:c r="E63" s="84" t="str">
        <x:v>Committee-approved opinion; rapporteur identified separately</x:v>
      </x:c>
      <x:c r="F63" s="84" t="str">
        <x:v>ITRE amendment(s) 32; Article 6(2)(ca) (new), within Article 6 replacement</x:v>
      </x:c>
      <x:c r="G63" s="84" t="str">
        <x:v>Historical European Parliament committee amendments
Historical 2017 report/opinion; underlying COM(2017)10 withdrawn on 6 October 2025; not adopted EU legislation</x:v>
      </x:c>
      <x:c r="H63" s="84" t="str">
        <x:v>Pseudonymisation</x:v>
      </x:c>
      <x:c r="I63" s="84" t="str">
        <x:v>Adds compatible further processing of metadata with specific safeguards, especially pseudonymisation; retains anonymous-data necessity conditions in the broader replacement.</x:v>
      </x:c>
      <x:c r="J63" s="84" t="str">
        <x:v>Historical proposed legislative treatment only; creates no current obligation or exemption.</x:v>
      </x:c>
      <x:c r="K63" s="85" t="str">
        <x:v>4 October 2017 (ITRE opinion); report 20 October 2017</x:v>
      </x:c>
      <x:c r="L63" s="86" t="inlineStr">
        <x:is>
          <x:t xml:space="preserve">European Parliament report A8-0324/2017 — ePrivacy Regulation proposal</x:t>
        </x:is>
      </x:c>
      <x:c r="M63" s="84" t="str">
        <x:v>Official full PDF read; right-hand amendment text compared with Commission proposal; section=ITRE, starting page 122.  Attribution: ITRE opinion cover p. 98; procedure p. 141. This consolidated source does not establish the original individual amendment signatories.</x:v>
      </x:c>
      <x:c r="N63" s="86" t="inlineStr">
        <x:is>
          <x:t xml:space="preserve">Supporting official source</x:t>
        </x:is>
      </x:c>
      <x:c r="O63" s="86" t="inlineStr">
        <x:is>
          <x:t xml:space="preserve">Report/opinion attribution</x:t>
        </x:is>
      </x:c>
      <x:c r="P63" s="46" t="n">
        <x:v>1</x:v>
      </x:c>
      <x:c r="Q63" s="47" t="str">
        <x:v>Favourable</x:v>
      </x:c>
      <x:c r="R63" s="47" t="str">
        <x:v>Adds compatible further metadata processing with specific safeguards, especially pseudonymisation, while retaining existing anonymous-alternative tests. This increases recognition of pseudonymisation as a usable safeguard rather than treating it as anonymity.</x:v>
      </x:c>
      <x:c r="S63" s="47" t="str">
        <x:v>High</x:v>
      </x:c>
      <x:c r="T63" s="47" t="str">
        <x:v>No</x:v>
      </x:c>
      <x:c r="U63" s="47" t="str">
        <x:v>Not addressed</x:v>
      </x:c>
      <x:c r="V63" s="47" t="str">
        <x:v>Purpose compatibility; GDPR safeguards; existing anonymous-alternative tests retained.</x:v>
      </x:c>
      <x:c r="W63" s="47" t="str">
        <x:v>Article6 contained consent/necessity routes and anonymous-alternative tests but no compatible-reuse route expressly tied to pseudonymisation.</x:v>
      </x:c>
      <x:c r="X63" s="47" t="str">
        <x:v>Adds compatible further processing of metadata with specific safeguards, especially pseudonymisation; retains anonymous-data necessity conditions in the broader replacement.</x:v>
      </x:c>
      <x:c r="Y63" s="47" t="str">
        <x:v>Collective committee/adopted text; original individual proposer not verified.</x:v>
      </x:c>
      <x:c r="Z63" s="47" t="str">
        <x:v>ITRE amendment(s) 32; Article 6(2)(ca) (new), within Article 6 replacement</x:v>
      </x:c>
      <x:c r="AA63" s="47" t="str">
        <x:v>ITRE amendment(s) 32; Article 6(2)(ca) (new), within Article 6 replacement; printed page(s) 122, 123, 124</x:v>
      </x:c>
      <x:c r="AB63" s="47" t="str">
        <x:v>Direct side-by-side comparison in the downloaded official Parliament report PDF; committee section and amendment heading checked on 24 September 2026.</x:v>
      </x:c>
      <x:c r="AC63" s="48" t="n">
        <x:v>46289</x:v>
      </x:c>
      <x:c r="AD63" s="47" t="str">
        <x:v>PET-MEP-63</x:v>
      </x:c>
      <x:c r="AE63" t="n">
        <x:f>IF(ISNUMBER(P63),1,0)</x:f>
        <x:v>1</x:v>
      </x:c>
    </x:row>
    <x:row r="64" ht="112" customHeight="1">
      <x:c r="A64" s="84" t="str">
        <x:v>Withdrawn ePrivacy proposal — EP ITRE amendments 33</x:v>
      </x:c>
      <x:c r="B64" s="84" t="str">
        <x:v>Named technique</x:v>
      </x:c>
      <x:c r="C64" s="84" t="str">
        <x:v>Individual proposer not established in adopted text</x:v>
      </x:c>
      <x:c r="D64" s="84" t="str">
        <x:v>Kaja Kallas</x:v>
      </x:c>
      <x:c r="E64" s="84" t="str">
        <x:v>Committee-approved opinion; rapporteur identified separately</x:v>
      </x:c>
      <x:c r="F64" s="84" t="str">
        <x:v>ITRE amendment(s) 33; Article 7(1)–(2), within Article 7 replacement</x:v>
      </x:c>
      <x:c r="G64" s="84" t="str">
        <x:v>Historical European Parliament committee amendments
Historical 2017 report/opinion; underlying COM(2017)10 withdrawn on 6 October 2025; not adopted EU legislation</x:v>
      </x:c>
      <x:c r="H64" s="84" t="str">
        <x:v>Anonymisation</x:v>
      </x:c>
      <x:c r="I64" s="84" t="str">
        <x:v>Retains erasure/anonymisation but expands exceptions by referencing newly proposed Article 6(3)(aa) and Article 6(2)(ca), changing when the duty applies.</x:v>
      </x:c>
      <x:c r="J64" s="84" t="str">
        <x:v>Historical proposed legislative treatment only; creates no current obligation or exemption.</x:v>
      </x:c>
      <x:c r="K64" s="85" t="str">
        <x:v>4 October 2017 (ITRE opinion); report 20 October 2017</x:v>
      </x:c>
      <x:c r="L64" s="86" t="inlineStr">
        <x:is>
          <x:t xml:space="preserve">European Parliament report A8-0324/2017 — ePrivacy Regulation proposal</x:t>
        </x:is>
      </x:c>
      <x:c r="M64" s="84" t="str">
        <x:v>Official full PDF read; right-hand amendment text compared with Commission proposal; section=ITRE, starting page 124. Substantive change to the exceptions surrounding existing PET wording. Attribution: ITRE opinion cover p. 98; procedure p. 141. This consolidated source does not establish the original individual amendment signatories.</x:v>
      </x:c>
      <x:c r="N64" s="86" t="inlineStr">
        <x:is>
          <x:t xml:space="preserve">Supporting official source</x:t>
        </x:is>
      </x:c>
      <x:c r="O64" s="86" t="inlineStr">
        <x:is>
          <x:t xml:space="preserve">Report/opinion attribution</x:t>
        </x:is>
      </x:c>
      <x:c r="P64" s="49" t="n">
        <x:v>-1</x:v>
      </x:c>
      <x:c r="Q64" s="50" t="str">
        <x:v>Less favourable</x:v>
      </x:c>
      <x:c r="R64" s="50" t="str">
        <x:v>Adds exceptions for newly permitted requested-service and compatible-reuse processing. This reduces the reach of the erasure/anonymisation duty while retaining both techniques as compliance options.</x:v>
      </x:c>
      <x:c r="S64" s="50" t="str">
        <x:v>Medium</x:v>
      </x:c>
      <x:c r="T64" s="50" t="str">
        <x:v>No</x:v>
      </x:c>
      <x:c r="U64" s="50" t="str">
        <x:v>Not addressed</x:v>
      </x:c>
      <x:c r="V64" s="50" t="str">
        <x:v>Erasure/anonymisation retained; new processing exceptions broadened.</x:v>
      </x:c>
      <x:c r="W64" s="50" t="str">
        <x:v>Erasure/anonymisation duties contained narrower exceptions for permitted content and metadata processing.</x:v>
      </x:c>
      <x:c r="X64" s="50" t="str">
        <x:v>Retains erasure/anonymisation but expands exceptions by referencing newly proposed Article 6(3)(aa) and Article 6(2)(ca), changing when the duty applies.</x:v>
      </x:c>
      <x:c r="Y64" s="50" t="str">
        <x:v>Collective committee/adopted text; original individual proposer not verified.</x:v>
      </x:c>
      <x:c r="Z64" s="50" t="str">
        <x:v>ITRE amendment(s) 33; Article 7(1)–(2), within Article 7 replacement</x:v>
      </x:c>
      <x:c r="AA64" s="50" t="str">
        <x:v>ITRE amendment(s) 33; Article 7(1)–(2), within Article 7 replacement</x:v>
      </x:c>
      <x:c r="AB64" s="50" t="str">
        <x:v>Direct side-by-side comparison in the downloaded official Parliament report PDF; committee section and amendment heading checked on 24 September 2026.</x:v>
      </x:c>
      <x:c r="AC64" s="51" t="n">
        <x:v>46289</x:v>
      </x:c>
      <x:c r="AD64" s="50" t="str">
        <x:v>PET-MEP-64</x:v>
      </x:c>
      <x:c r="AE64" t="n">
        <x:f>IF(ISNUMBER(P64),1,0)</x:f>
        <x:v>1</x:v>
      </x:c>
    </x:row>
    <x:row r="65" ht="112" customHeight="1">
      <x:c r="A65" s="84" t="str">
        <x:v>Withdrawn ePrivacy proposal — EP ITRE amendments 34</x:v>
      </x:c>
      <x:c r="B65" s="84" t="str">
        <x:v>Named technique</x:v>
      </x:c>
      <x:c r="C65" s="84" t="str">
        <x:v>Individual proposer not established in adopted text</x:v>
      </x:c>
      <x:c r="D65" s="84" t="str">
        <x:v>Kaja Kallas</x:v>
      </x:c>
      <x:c r="E65" s="84" t="str">
        <x:v>Committee-approved opinion; rapporteur identified separately</x:v>
      </x:c>
      <x:c r="F65" s="84" t="str">
        <x:v>ITRE amendment(s) 34; Article 8(2)(ba), within Article 8 replacement</x:v>
      </x:c>
      <x:c r="G65" s="84" t="str">
        <x:v>Historical European Parliament committee amendments
Historical 2017 report/opinion; underlying COM(2017)10 withdrawn on 6 October 2025; not adopted EU legislation</x:v>
      </x:c>
      <x:c r="H65" s="84" t="str">
        <x:v>Anonymisation; aggregation; anti-linkability</x:v>
      </x:c>
      <x:c r="I65" s="84" t="str">
        <x:v>Adds statistical-counting exception with time/space limits and prompt anonymisation/deletion so data cannot link to devices or single out users; further use restricted to aggregate statistics.</x:v>
      </x:c>
      <x:c r="J65" s="84" t="str">
        <x:v>Historical proposed legislative treatment only; creates no current obligation or exemption.</x:v>
      </x:c>
      <x:c r="K65" s="85" t="str">
        <x:v>4 October 2017 (ITRE opinion); report 20 October 2017</x:v>
      </x:c>
      <x:c r="L65" s="86" t="inlineStr">
        <x:is>
          <x:t xml:space="preserve">European Parliament report A8-0324/2017 — ePrivacy Regulation proposal</x:t>
        </x:is>
      </x:c>
      <x:c r="M65" s="84" t="str">
        <x:v>Official full PDF read; right-hand amendment text compared with Commission proposal; section=ITRE, starting page 125.  Attribution: ITRE opinion cover p. 98; procedure p. 141. This consolidated source does not establish the original individual amendment signatories.</x:v>
      </x:c>
      <x:c r="N65" s="86" t="inlineStr">
        <x:is>
          <x:t xml:space="preserve">Supporting official source</x:t>
        </x:is>
      </x:c>
      <x:c r="O65" s="86" t="inlineStr">
        <x:is>
          <x:t xml:space="preserve">Report/opinion attribution</x:t>
        </x:is>
      </x:c>
      <x:c r="P65" s="46" t="n">
        <x:v>1</x:v>
      </x:c>
      <x:c r="Q65" s="47" t="str">
        <x:v>Favourable</x:v>
      </x:c>
      <x:c r="R65" s="47" t="str">
        <x:v>Adds a counting route requiring prompt anonymisation or erasure and aggregate-only subsequent use. This gives anonymisation a concrete additional application.</x:v>
      </x:c>
      <x:c r="S65" s="47" t="str">
        <x:v>High</x:v>
      </x:c>
      <x:c r="T65" s="47" t="str">
        <x:v>No</x:v>
      </x:c>
      <x:c r="U65" s="47" t="str">
        <x:v>Not addressed</x:v>
      </x:c>
      <x:c r="V65" s="47" t="str">
        <x:v>No device link or singling-out; time/space limits; aggregate statistics only.</x:v>
      </x:c>
      <x:c r="W65" s="47" t="str">
        <x:v>Device-emission collection exceptions lacked this limited statistical-counting route with anti-identification safeguards.</x:v>
      </x:c>
      <x:c r="X65" s="47" t="str">
        <x:v>Adds statistical-counting exception with time/space limits and prompt anonymisation/deletion so data cannot link to devices or single out users; further use restricted to aggregate statistics.</x:v>
      </x:c>
      <x:c r="Y65" s="47" t="str">
        <x:v>Collective committee/adopted text; original individual proposer not verified.</x:v>
      </x:c>
      <x:c r="Z65" s="47" t="str">
        <x:v>ITRE amendment(s) 34; Article 8(2)(ba), within Article 8 replacement</x:v>
      </x:c>
      <x:c r="AA65" s="47" t="str">
        <x:v>ITRE amendment(s) 34; Article 8(2)(ba), within Article 8 replacement; printed page(s) 125, 126, 127</x:v>
      </x:c>
      <x:c r="AB65" s="47" t="str">
        <x:v>Direct side-by-side comparison in the downloaded official Parliament report PDF; committee section and amendment heading checked on 24 September 2026.</x:v>
      </x:c>
      <x:c r="AC65" s="48" t="n">
        <x:v>46289</x:v>
      </x:c>
      <x:c r="AD65" s="47" t="str">
        <x:v>PET-MEP-65</x:v>
      </x:c>
      <x:c r="AE65" t="n">
        <x:f>IF(ISNUMBER(P65),1,0)</x:f>
        <x:v>1</x:v>
      </x:c>
    </x:row>
    <x:row r="66" ht="112" customHeight="1">
      <x:c r="A66" s="84" t="str">
        <x:v>Withdrawn ePrivacy proposal — EP ITRE amendments 37</x:v>
      </x:c>
      <x:c r="B66" s="84" t="str">
        <x:v>Named technique</x:v>
      </x:c>
      <x:c r="C66" s="84" t="str">
        <x:v>Individual proposer not established in adopted text</x:v>
      </x:c>
      <x:c r="D66" s="84" t="str">
        <x:v>Kaja Kallas</x:v>
      </x:c>
      <x:c r="E66" s="84" t="str">
        <x:v>Committee-approved opinion; rapporteur identified separately</x:v>
      </x:c>
      <x:c r="F66" s="84" t="str">
        <x:v>ITRE amendment(s) 37; Article 11(1), within Article 11 replacement</x:v>
      </x:c>
      <x:c r="G66" s="84" t="str">
        <x:v>Historical European Parliament committee amendments
Historical 2017 report/opinion; underlying COM(2017)10 withdrawn on 6 October 2025; not adopted EU legislation</x:v>
      </x:c>
      <x:c r="H66" s="84" t="str">
        <x:v>Cryptographic methods</x:v>
      </x:c>
      <x:c r="I66" s="84" t="str">
        <x:v>Would prohibit legislative restrictions on confidentiality from allowing weakened cryptography or weakened device/network/service security.</x:v>
      </x:c>
      <x:c r="J66" s="84" t="str">
        <x:v>Historical proposed legislative treatment only; creates no current obligation or exemption.</x:v>
      </x:c>
      <x:c r="K66" s="85" t="str">
        <x:v>4 October 2017 (ITRE opinion); report 20 October 2017</x:v>
      </x:c>
      <x:c r="L66" s="86" t="inlineStr">
        <x:is>
          <x:t xml:space="preserve">European Parliament report A8-0324/2017 — ePrivacy Regulation proposal</x:t>
        </x:is>
      </x:c>
      <x:c r="M66" s="84" t="str">
        <x:v>Official full PDF read; right-hand amendment text compared with Commission proposal; section=ITRE, starting page 130.  Attribution: ITRE opinion cover p. 98; procedure p. 141. This consolidated source does not establish the original individual amendment signatories.</x:v>
      </x:c>
      <x:c r="N66" s="86" t="inlineStr">
        <x:is>
          <x:t xml:space="preserve">Supporting official source</x:t>
        </x:is>
      </x:c>
      <x:c r="O66" s="86" t="inlineStr">
        <x:is>
          <x:t xml:space="preserve">Report/opinion attribution</x:t>
        </x:is>
      </x:c>
      <x:c r="P66" s="49" t="n">
        <x:v>2</x:v>
      </x:c>
      <x:c r="Q66" s="50" t="str">
        <x:v>Strongly favourable</x:v>
      </x:c>
      <x:c r="R66" s="50" t="str">
        <x:v>Adds an operative prohibition on restrictions that weaken cryptography or communications security. This materially protects encryption against state-imposed exceptions.</x:v>
      </x:c>
      <x:c r="S66" s="50" t="str">
        <x:v>High</x:v>
      </x:c>
      <x:c r="T66" s="50" t="str">
        <x:v>No</x:v>
      </x:c>
      <x:c r="U66" s="50" t="str">
        <x:v>Not addressed</x:v>
      </x:c>
      <x:c r="V66" s="50" t="str">
        <x:v>Court-order context; no weakened cryptography, equipment security or integrity.</x:v>
      </x:c>
      <x:c r="W66" s="50" t="str">
        <x:v>Legislative restrictions on confidentiality were permitted without an explicit ban on weakening cryptographic methods.</x:v>
      </x:c>
      <x:c r="X66" s="50" t="str">
        <x:v>Would prohibit legislative restrictions on confidentiality from allowing weakened cryptography or weakened device/network/service security.</x:v>
      </x:c>
      <x:c r="Y66" s="50" t="str">
        <x:v>Collective committee/adopted text; original individual proposer not verified.</x:v>
      </x:c>
      <x:c r="Z66" s="50" t="str">
        <x:v>ITRE amendment(s) 37; Article 11(1), within Article 11 replacement</x:v>
      </x:c>
      <x:c r="AA66" s="50" t="str">
        <x:v>ITRE amendment(s) 37; Article 11(1), within Article 11 replacement; printed page(s) 130</x:v>
      </x:c>
      <x:c r="AB66" s="50" t="str">
        <x:v>Direct side-by-side comparison in the downloaded official Parliament report PDF; committee section and amendment heading checked on 24 September 2026.</x:v>
      </x:c>
      <x:c r="AC66" s="51" t="n">
        <x:v>46289</x:v>
      </x:c>
      <x:c r="AD66" s="50" t="str">
        <x:v>PET-MEP-66</x:v>
      </x:c>
      <x:c r="AE66" t="n">
        <x:f>IF(ISNUMBER(P66),1,0)</x:f>
        <x:v>1</x:v>
      </x:c>
    </x:row>
    <x:row r="67" ht="112" customHeight="1">
      <x:c r="A67" s="84" t="str">
        <x:v>Withdrawn ePrivacy proposal — EP ITRE amendments 43</x:v>
      </x:c>
      <x:c r="B67" s="84" t="str">
        <x:v>Named technique</x:v>
      </x:c>
      <x:c r="C67" s="84" t="str">
        <x:v>Individual proposer not established in adopted text</x:v>
      </x:c>
      <x:c r="D67" s="84" t="str">
        <x:v>Kaja Kallas</x:v>
      </x:c>
      <x:c r="E67" s="84" t="str">
        <x:v>Committee-approved opinion; rapporteur identified separately</x:v>
      </x:c>
      <x:c r="F67" s="84" t="str">
        <x:v>ITRE amendment(s) 43; Article 17 replacement</x:v>
      </x:c>
      <x:c r="G67" s="84" t="str">
        <x:v>Historical European Parliament committee amendments
Historical 2017 report/opinion; underlying COM(2017)10 withdrawn on 6 October 2025; not adopted EU legislation</x:v>
      </x:c>
      <x:c r="H67" s="84" t="str">
        <x:v>End-to-end encryption; cryptography</x:v>
      </x:c>
      <x:c r="I67" s="84" t="str">
        <x:v>Would require state-of-the-art confidentiality and integrity safeguards, including end-to-end encryption, and promote security certification/labelling.</x:v>
      </x:c>
      <x:c r="J67" s="84" t="str">
        <x:v>Historical proposed legislative treatment only; creates no current obligation or exemption.</x:v>
      </x:c>
      <x:c r="K67" s="85" t="str">
        <x:v>4 October 2017 (ITRE opinion); report 20 October 2017</x:v>
      </x:c>
      <x:c r="L67" s="86" t="inlineStr">
        <x:is>
          <x:t xml:space="preserve">European Parliament report A8-0324/2017 — ePrivacy Regulation proposal</x:t>
        </x:is>
      </x:c>
      <x:c r="M67" s="84" t="str">
        <x:v>Official full PDF read; right-hand amendment text compared with Commission proposal; section=ITRE, starting page 136.  Attribution: ITRE opinion cover p. 98; procedure p. 141. This consolidated source does not establish the original individual amendment signatories.</x:v>
      </x:c>
      <x:c r="N67" s="86" t="inlineStr">
        <x:is>
          <x:t xml:space="preserve">Supporting official source</x:t>
        </x:is>
      </x:c>
      <x:c r="O67" s="86" t="inlineStr">
        <x:is>
          <x:t xml:space="preserve">Report/opinion attribution</x:t>
        </x:is>
      </x:c>
      <x:c r="P67" s="46" t="n">
        <x:v>2</x:v>
      </x:c>
      <x:c r="Q67" s="47" t="str">
        <x:v>Strongly favourable</x:v>
      </x:c>
      <x:c r="R67" s="47" t="str">
        <x:v>Replaces that focus with active security obligations including end-to-end encryption and support for certification or labelling. This substantially strengthens the implementation framework for encryption.</x:v>
      </x:c>
      <x:c r="S67" s="47" t="str">
        <x:v>High</x:v>
      </x:c>
      <x:c r="T67" s="47" t="str">
        <x:v>No</x:v>
      </x:c>
      <x:c r="U67" s="47" t="str">
        <x:v>Not addressed</x:v>
      </x:c>
      <x:c r="V67" s="47" t="str">
        <x:v>State-of-the-art confidentiality/integrity; security obligations; certification/labelling.</x:v>
      </x:c>
      <x:c r="W67" s="47" t="str">
        <x:v>Article17 principally required users to be informed about detected security risks and possible remedies.</x:v>
      </x:c>
      <x:c r="X67" s="47" t="str">
        <x:v>Would require state-of-the-art confidentiality and integrity safeguards, including end-to-end encryption, and promote security certification/labelling.</x:v>
      </x:c>
      <x:c r="Y67" s="47" t="str">
        <x:v>Collective committee/adopted text; original individual proposer not verified.</x:v>
      </x:c>
      <x:c r="Z67" s="47" t="str">
        <x:v>ITRE amendment(s) 43; Article 17 replacement</x:v>
      </x:c>
      <x:c r="AA67" s="47" t="str">
        <x:v>ITRE amendment(s) 43; Article 17 replacement</x:v>
      </x:c>
      <x:c r="AB67" s="47" t="str">
        <x:v>Direct side-by-side comparison in the downloaded official Parliament report PDF; committee section and amendment heading checked on 24 September 2026.</x:v>
      </x:c>
      <x:c r="AC67" s="48" t="n">
        <x:v>46289</x:v>
      </x:c>
      <x:c r="AD67" s="47" t="str">
        <x:v>PET-MEP-67</x:v>
      </x:c>
      <x:c r="AE67" t="n">
        <x:f>IF(ISNUMBER(P67),1,0)</x:f>
        <x:v>1</x:v>
      </x:c>
    </x:row>
    <x:row r="68" ht="112" customHeight="1">
      <x:c r="A68" s="84" t="str">
        <x:v>Withdrawn ePrivacy proposal — EP ITRE amendments 35–36</x:v>
      </x:c>
      <x:c r="B68" s="84" t="str">
        <x:v>Related safeguard</x:v>
      </x:c>
      <x:c r="C68" s="84" t="str">
        <x:v>Individual proposer not established in adopted text</x:v>
      </x:c>
      <x:c r="D68" s="84" t="str">
        <x:v>Kaja Kallas</x:v>
      </x:c>
      <x:c r="E68" s="84" t="str">
        <x:v>Committee-approved opinion; rapporteur identified separately</x:v>
      </x:c>
      <x:c r="F68" s="84" t="str">
        <x:v>ITRE amendments 35–36; Articles 9(2) and 10</x:v>
      </x:c>
      <x:c r="G68" s="84" t="str">
        <x:v>Historical European Parliament committee amendments
Historical 2017 report/opinion; underlying COM(2017)10 withdrawn on 6 October 2025; not adopted EU legislation</x:v>
      </x:c>
      <x:c r="H68" s="84" t="str">
        <x:v>Privacy settings; cross-device tracking opt-out</x:v>
      </x:c>
      <x:c r="I68" s="84" t="str">
        <x:v>Would make technical consent settings enforceable against other parties and require privacy controls by design, including an option to opt out of cross-device tracking and accessible settings.</x:v>
      </x:c>
      <x:c r="J68" s="84" t="str">
        <x:v>Historical proposed legislative treatment only; creates no current obligation or exemption.</x:v>
      </x:c>
      <x:c r="K68" s="85" t="str">
        <x:v>4 October 2017 (ITRE opinion); report 20 October 2017</x:v>
      </x:c>
      <x:c r="L68" s="86" t="inlineStr">
        <x:is>
          <x:t xml:space="preserve">European Parliament report A8-0324/2017 — ePrivacy Regulation proposal</x:t>
        </x:is>
      </x:c>
      <x:c r="M68" s="84" t="str">
        <x:v>Official full PDF read; ITRE right-hand amendments 35–36 compared with Commission proposal, printed pp128–130. Technical privacy controls rather than express PET terminology. Attribution: ITRE opinion cover p. 98; procedure p. 141. This consolidated source does not establish the original individual amendment signatories.</x:v>
      </x:c>
      <x:c r="N68" s="86" t="inlineStr">
        <x:is>
          <x:t xml:space="preserve">Supporting official source</x:t>
        </x:is>
      </x:c>
      <x:c r="O68" s="86" t="inlineStr">
        <x:is>
          <x:t xml:space="preserve">Report/opinion attribution</x:t>
        </x:is>
      </x:c>
      <x:c r="P68" s="49" t="n">
        <x:v>2</x:v>
      </x:c>
      <x:c r="Q68" s="50" t="str">
        <x:v>Strongly favourable</x:v>
      </x:c>
      <x:c r="R68" s="50" t="str">
        <x:v>Makes technical choices enforceable and adds design-based controls including a cross-device-tracking opt-out. The linked amendments substantially strengthen practical use of privacy settings.</x:v>
      </x:c>
      <x:c r="S68" s="50" t="str">
        <x:v>High</x:v>
      </x:c>
      <x:c r="T68" s="50" t="str">
        <x:v>No</x:v>
      </x:c>
      <x:c r="U68" s="50" t="str">
        <x:v>Not addressed</x:v>
      </x:c>
      <x:c r="V68" s="50" t="str">
        <x:v>Binding settings; accessible/modifiable controls; consent withdrawal; EDPB guidance.</x:v>
      </x:c>
      <x:c r="W68" s="50" t="str">
        <x:v>Consent could be expressed through settings but their enforceability and cross-device controls were not explicit.</x:v>
      </x:c>
      <x:c r="X68" s="50" t="str">
        <x:v>Would make technical consent settings enforceable against other parties and require privacy controls by design, including an option to opt out of cross-device tracking and accessible settings.</x:v>
      </x:c>
      <x:c r="Y68" s="50" t="str">
        <x:v>Collective committee/adopted text; original individual proposer not verified.</x:v>
      </x:c>
      <x:c r="Z68" s="50" t="str">
        <x:v>ITRE amendments 35–36; Articles 9(2) and 10</x:v>
      </x:c>
      <x:c r="AA68" s="50" t="str">
        <x:v>ITRE amendments 35–36; Articles 9(2) and 10; printed page(s) 128, 129</x:v>
      </x:c>
      <x:c r="AB68" s="50" t="str">
        <x:v>Direct side-by-side comparison in the downloaded official Parliament report PDF; committee section and amendment heading checked on 24 September 2026. Row is a related amendment package, not a count of every individual amendment within it.</x:v>
      </x:c>
      <x:c r="AC68" s="51" t="n">
        <x:v>46289</x:v>
      </x:c>
      <x:c r="AD68" s="50" t="str">
        <x:v>PET-MEP-68</x:v>
      </x:c>
      <x:c r="AE68" t="n">
        <x:f>IF(ISNUMBER(P68),1,0)</x:f>
        <x:v>1</x:v>
      </x:c>
    </x:row>
    <x:row r="69" ht="112" customHeight="1">
      <x:c r="A69" s="84" t="str">
        <x:v>Proposed ePrivacy Regulation — EP report A8-0324/2017, IMCO opinion</x:v>
      </x:c>
      <x:c r="B69" s="84" t="str">
        <x:v>Related safeguard</x:v>
      </x:c>
      <x:c r="C69" s="84" t="str">
        <x:v>Individual proposer not established in adopted text</x:v>
      </x:c>
      <x:c r="D69" s="84" t="str">
        <x:v>Eva Maydell</x:v>
      </x:c>
      <x:c r="E69" s="84" t="str">
        <x:v>Committee-approved opinion; rapporteur identified separately</x:v>
      </x:c>
      <x:c r="F69" s="84" t="str">
        <x:v>IMCO Amendment 12 — Recital 22; report pp. 155–156</x:v>
      </x:c>
      <x:c r="G69" s="84" t="str">
        <x:v>Committee opinion — proposed amendment
Historical proposal; not adopted. Commission withdrew COM(2017)10 on 6 October 2025.</x:v>
      </x:c>
      <x:c r="H69" s="84" t="str">
        <x:v>Browser/app privacy settings; technical objection signals</x:v>
      </x:c>
      <x:c r="I69" s="84" t="str">
        <x:v>Adds objection through technical settings but makes separate, later specific consent prevail over earlier settings.</x:v>
      </x:c>
      <x:c r="J69" s="84" t="str">
        <x:v>Would qualify the binding effect of browser privacy settings.</x:v>
      </x:c>
      <x:c r="K69" s="85" t="n">
        <x:v>43006.5</x:v>
      </x:c>
      <x:c r="L69" s="86" t="inlineStr">
        <x:is>
          <x:t xml:space="preserve">European Parliament report A8-0324/2017 (20 October 2017): IMCO opinion</x:t>
        </x:is>
      </x:c>
      <x:c r="M69"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69" s="86" t="inlineStr">
        <x:is>
          <x:t xml:space="preserve">Supporting official source</x:t>
        </x:is>
      </x:c>
      <x:c r="O69" s="86" t="inlineStr">
        <x:is>
          <x:t xml:space="preserve">Report/opinion attribution</x:t>
        </x:is>
      </x:c>
      <x:c r="P69" s="46" t="n">
        <x:v>0</x:v>
      </x:c>
      <x:c r="Q69" s="47" t="str">
        <x:v>Neutral or mixed</x:v>
      </x:c>
      <x:c r="R69" s="47" t="str">
        <x:v>Adds objection through technical settings but limits their effect where later specific consent is given. These opposing changes yield a mixed assessment of this recital.</x:v>
      </x:c>
      <x:c r="S69" s="47" t="str">
        <x:v>Medium</x:v>
      </x:c>
      <x:c r="T69" s="47" t="str">
        <x:v>No</x:v>
      </x:c>
      <x:c r="U69" s="47" t="str">
        <x:v>Not addressed</x:v>
      </x:c>
      <x:c r="V69" s="47" t="str">
        <x:v>Specific consent retained; technical objection added; earlier settings can be overridden.</x:v>
      </x:c>
      <x:c r="W69" s="47" t="str">
        <x:v>General browser privacy choices were binding on third parties; no explicit objection route or later-specific-consent precedence.</x:v>
      </x:c>
      <x:c r="X69" s="47" t="str">
        <x:v>Adds objection through technical settings but makes separate, later specific consent prevail over earlier settings.</x:v>
      </x:c>
      <x:c r="Y69" s="47" t="str">
        <x:v>Collective committee/adopted text; original individual proposer not verified.</x:v>
      </x:c>
      <x:c r="Z69" s="47" t="str">
        <x:v>IMCO Amendment 12 — Recital 22; report pp. 155–156</x:v>
      </x:c>
      <x:c r="AA69" s="47" t="str">
        <x:v>IMCO Amendment 12 — Recital 22; report pp. 155–156</x:v>
      </x:c>
      <x:c r="AB69" s="47" t="str">
        <x:v>Direct side-by-side comparison in the downloaded official Parliament report PDF; committee section and amendment heading checked on 24 September 2026.</x:v>
      </x:c>
      <x:c r="AC69" s="48" t="n">
        <x:v>46289</x:v>
      </x:c>
      <x:c r="AD69" s="47" t="str">
        <x:v>PET-MEP-69</x:v>
      </x:c>
      <x:c r="AE69" t="n">
        <x:f>IF(ISNUMBER(P69),1,0)</x:f>
        <x:v>1</x:v>
      </x:c>
    </x:row>
    <x:row r="70" ht="112" customHeight="1">
      <x:c r="A70" s="84" t="str">
        <x:v>Proposed ePrivacy Regulation — EP report A8-0324/2017, IMCO opinion</x:v>
      </x:c>
      <x:c r="B70" s="84" t="str">
        <x:v>Related safeguard</x:v>
      </x:c>
      <x:c r="C70" s="84" t="str">
        <x:v>Individual proposer not established in adopted text</x:v>
      </x:c>
      <x:c r="D70" s="84" t="str">
        <x:v>Eva Maydell</x:v>
      </x:c>
      <x:c r="E70" s="84" t="str">
        <x:v>Committee-approved opinion; rapporteur identified separately</x:v>
      </x:c>
      <x:c r="F70" s="84" t="str">
        <x:v>IMCO Amendment 13 — Recital 23; report pp. 156–157</x:v>
      </x:c>
      <x:c r="G70" s="84" t="str">
        <x:v>Committee opinion — proposed amendment
Historical proposal; not adopted. Commission withdrew COM(2017)10 on 6 October 2025.</x:v>
      </x:c>
      <x:c r="H70" s="84" t="str">
        <x:v>Cookie/tracker blocking; cross-device tracking opt-out</x:v>
      </x:c>
      <x:c r="I70" s="84" t="str">
        <x:v>Recasts configurable tracking controls, including rejection of non-essential trackers and opting out of cross-device tracking.</x:v>
      </x:c>
      <x:c r="J70" s="84" t="str">
        <x:v>Would require a wider set of technical privacy options and information; recital guidance.</x:v>
      </x:c>
      <x:c r="K70" s="85" t="n">
        <x:v>43006.5</x:v>
      </x:c>
      <x:c r="L70" s="86" t="inlineStr">
        <x:is>
          <x:t xml:space="preserve">European Parliament report A8-0324/2017 (20 October 2017): IMCO opinion</x:t>
        </x:is>
      </x:c>
      <x:c r="M70"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0" s="86" t="inlineStr">
        <x:is>
          <x:t xml:space="preserve">Supporting official source</x:t>
        </x:is>
      </x:c>
      <x:c r="O70" s="86" t="inlineStr">
        <x:is>
          <x:t xml:space="preserve">Report/opinion attribution</x:t>
        </x:is>
      </x:c>
      <x:c r="P70" s="49" t="n">
        <x:v>1</x:v>
      </x:c>
      <x:c r="Q70" s="50" t="str">
        <x:v>Favourable</x:v>
      </x:c>
      <x:c r="R70" s="50" t="str">
        <x:v>Adds more configurable tracking choices, including opting out of cross-device tracking. This is a limited improvement in support for practical privacy controls rather than a new PET mandate.</x:v>
      </x:c>
      <x:c r="S70" s="50" t="str">
        <x:v>High</x:v>
      </x:c>
      <x:c r="T70" s="50" t="str">
        <x:v>No</x:v>
      </x:c>
      <x:c r="U70" s="50" t="str">
        <x:v>Not addressed</x:v>
      </x:c>
      <x:c r="V70" s="50" t="str">
        <x:v>Accessible choices; cross-device opt-out; reject non-essential tracking options.</x:v>
      </x:c>
      <x:c r="W70" s="50" t="str">
        <x:v>Recital23 described a range of cookie settings primarily oriented around third-party storage.</x:v>
      </x:c>
      <x:c r="X70" s="50" t="str">
        <x:v>Recasts configurable tracking controls, including rejection of non-essential trackers and opting out of cross-device tracking.</x:v>
      </x:c>
      <x:c r="Y70" s="50" t="str">
        <x:v>Collective committee/adopted text; original individual proposer not verified.</x:v>
      </x:c>
      <x:c r="Z70" s="50" t="str">
        <x:v>IMCO Amendment 13 — Recital 23; report pp. 156–157</x:v>
      </x:c>
      <x:c r="AA70" s="50" t="str">
        <x:v>IMCO Amendment 13 — Recital 23; report pp. 156–157</x:v>
      </x:c>
      <x:c r="AB70" s="50" t="str">
        <x:v>Direct side-by-side comparison in the downloaded official Parliament report PDF; committee section and amendment heading checked on 24 September 2026.</x:v>
      </x:c>
      <x:c r="AC70" s="51" t="n">
        <x:v>46289</x:v>
      </x:c>
      <x:c r="AD70" s="50" t="str">
        <x:v>PET-MEP-70</x:v>
      </x:c>
      <x:c r="AE70" t="n">
        <x:f>IF(ISNUMBER(P70),1,0)</x:f>
        <x:v>1</x:v>
      </x:c>
    </x:row>
    <x:row r="71" ht="112" customHeight="1">
      <x:c r="A71" s="84" t="str">
        <x:v>Proposed ePrivacy Regulation — EP report A8-0324/2017, IMCO opinion</x:v>
      </x:c>
      <x:c r="B71" s="84" t="str">
        <x:v>Named technique</x:v>
      </x:c>
      <x:c r="C71" s="84" t="str">
        <x:v>Individual proposer not established in adopted text</x:v>
      </x:c>
      <x:c r="D71" s="84" t="str">
        <x:v>Eva Maydell</x:v>
      </x:c>
      <x:c r="E71" s="84" t="str">
        <x:v>Committee-approved opinion; rapporteur identified separately</x:v>
      </x:c>
      <x:c r="F71" s="84" t="str">
        <x:v>IMCO Amendment 16 — Recital 25; report pp. 159–160</x:v>
      </x:c>
      <x:c r="G71" s="84" t="str">
        <x:v>Committee opinion — proposed amendment
Historical proposal; not adopted. Commission withdrew COM(2017)10 on 6 October 2025.</x:v>
      </x:c>
      <x:c r="H71" s="84" t="str">
        <x:v>Pseudonymisation; anonymisation</x:v>
      </x:c>
      <x:c r="I71" s="84" t="str">
        <x:v>Adds pseudonymisation/anonymisation or erasure to safeguards for tracking based on signals emitted by devices, alongside temporal/spatial limits and DPIAs.</x:v>
      </x:c>
      <x:c r="J71" s="84" t="str">
        <x:v>Proposed safeguards for device tracking; not an adopted rule.</x:v>
      </x:c>
      <x:c r="K71" s="85" t="n">
        <x:v>43006.5</x:v>
      </x:c>
      <x:c r="L71" s="86" t="inlineStr">
        <x:is>
          <x:t xml:space="preserve">European Parliament report A8-0324/2017 (20 October 2017): IMCO opinion</x:t>
        </x:is>
      </x:c>
      <x:c r="M71"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1" s="86" t="inlineStr">
        <x:is>
          <x:t xml:space="preserve">Supporting official source</x:t>
        </x:is>
      </x:c>
      <x:c r="O71" s="86" t="inlineStr">
        <x:is>
          <x:t xml:space="preserve">Report/opinion attribution</x:t>
        </x:is>
      </x:c>
      <x:c r="P71" s="46" t="n">
        <x:v>1</x:v>
      </x:c>
      <x:c r="Q71" s="47" t="str">
        <x:v>Favourable</x:v>
      </x:c>
      <x:c r="R71" s="47" t="str">
        <x:v>Adds pseudonymisation, anonymisation or erasure within a constrained statistical-counting alternative. This recognises additional technical safeguards, although the available techniques provide different levels of protection.</x:v>
      </x:c>
      <x:c r="S71" s="47" t="str">
        <x:v>High</x:v>
      </x:c>
      <x:c r="T71" s="47" t="str">
        <x:v>No</x:v>
      </x:c>
      <x:c r="U71" s="47" t="str">
        <x:v>Not addressed</x:v>
      </x:c>
      <x:c r="V71" s="47" t="str">
        <x:v>Consent preferred; impact assessment; time/space limits; pseudonymisation distinct from anonymisation.</x:v>
      </x:c>
      <x:c r="W71" s="47" t="str">
        <x:v>Device tracking relied principally on notices and collection information.</x:v>
      </x:c>
      <x:c r="X71" s="47" t="str">
        <x:v>Adds pseudonymisation/anonymisation or erasure to safeguards for tracking based on signals emitted by devices, alongside temporal/spatial limits and DPIAs.</x:v>
      </x:c>
      <x:c r="Y71" s="47" t="str">
        <x:v>Collective committee/adopted text; original individual proposer not verified.</x:v>
      </x:c>
      <x:c r="Z71" s="47" t="str">
        <x:v>IMCO Amendment 16 — Recital 25; report pp. 159–160</x:v>
      </x:c>
      <x:c r="AA71" s="47" t="str">
        <x:v>IMCO Amendment 16 — Recital 25; report pp. 159–160</x:v>
      </x:c>
      <x:c r="AB71" s="47" t="str">
        <x:v>Direct side-by-side comparison in the downloaded official Parliament report PDF; committee section and amendment heading checked on 24 September 2026.</x:v>
      </x:c>
      <x:c r="AC71" s="48" t="n">
        <x:v>46289</x:v>
      </x:c>
      <x:c r="AD71" s="47" t="str">
        <x:v>PET-MEP-71</x:v>
      </x:c>
      <x:c r="AE71" t="n">
        <x:f>IF(ISNUMBER(P71),1,0)</x:f>
        <x:v>1</x:v>
      </x:c>
    </x:row>
    <x:row r="72" ht="112" customHeight="1">
      <x:c r="A72" s="84" t="str">
        <x:v>Proposed ePrivacy Regulation — EP report A8-0324/2017, IMCO opinion</x:v>
      </x:c>
      <x:c r="B72" s="84" t="str">
        <x:v>Named technique</x:v>
      </x:c>
      <x:c r="C72" s="84" t="str">
        <x:v>Individual proposer not established in adopted text</x:v>
      </x:c>
      <x:c r="D72" s="84" t="str">
        <x:v>Eva Maydell</x:v>
      </x:c>
      <x:c r="E72" s="84" t="str">
        <x:v>Committee-approved opinion; rapporteur identified separately</x:v>
      </x:c>
      <x:c r="F72" s="84" t="str">
        <x:v>IMCO Amendment 18 — New Recital 26a; report p. 162</x:v>
      </x:c>
      <x:c r="G72" s="84" t="str">
        <x:v>Committee opinion — proposed amendment
Historical proposal; not adopted. Commission withdrew COM(2017)10 on 6 October 2025.</x:v>
      </x:c>
      <x:c r="H72" s="84" t="str">
        <x:v>End-to-end encryption; prohibition of backdoors</x:v>
      </x:c>
      <x:c r="I72" s="84" t="str">
        <x:v>Promotes E2EE, envisages mandatory use where necessary and opposes obligations weakening network/service security, including backdoors.</x:v>
      </x:c>
      <x:c r="J72" s="84" t="str">
        <x:v>Proposed interpretative protection for encryption.</x:v>
      </x:c>
      <x:c r="K72" s="85" t="n">
        <x:v>43006.5</x:v>
      </x:c>
      <x:c r="L72" s="86" t="inlineStr">
        <x:is>
          <x:t xml:space="preserve">European Parliament report A8-0324/2017 (20 October 2017): IMCO opinion</x:t>
        </x:is>
      </x:c>
      <x:c r="M72"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2" s="86" t="inlineStr">
        <x:is>
          <x:t xml:space="preserve">Supporting official source</x:t>
        </x:is>
      </x:c>
      <x:c r="O72" s="86" t="inlineStr">
        <x:is>
          <x:t xml:space="preserve">Report/opinion attribution</x:t>
        </x:is>
      </x:c>
      <x:c r="P72" s="49" t="n">
        <x:v>2</x:v>
      </x:c>
      <x:c r="Q72" s="50" t="str">
        <x:v>Strongly favourable</x:v>
      </x:c>
      <x:c r="R72" s="50" t="str">
        <x:v>Adds promotion and possible mandatory use of end-to-end encryption. Its rejection of weakening obligations substantially strengthens protection of the technology.</x:v>
      </x:c>
      <x:c r="S72" s="50" t="str">
        <x:v>High</x:v>
      </x:c>
      <x:c r="T72" s="50" t="str">
        <x:v>No</x:v>
      </x:c>
      <x:c r="U72" s="50" t="str">
        <x:v>Not addressed</x:v>
      </x:c>
      <x:c r="V72" s="50" t="str">
        <x:v>Privacy/security by design; no backdoors or weakened networks/services.</x:v>
      </x:c>
      <x:c r="W72" s="50" t="str">
        <x:v>No equivalent recital promoting end-to-end encryption or opposing backdoors.</x:v>
      </x:c>
      <x:c r="X72" s="50" t="str">
        <x:v>Promotes E2EE, envisages mandatory use where necessary and opposes obligations weakening network/service security, including backdoors.</x:v>
      </x:c>
      <x:c r="Y72" s="50" t="str">
        <x:v>Collective committee/adopted text; original individual proposer not verified.</x:v>
      </x:c>
      <x:c r="Z72" s="50" t="str">
        <x:v>IMCO Amendment 18 — New Recital 26a; report p. 162</x:v>
      </x:c>
      <x:c r="AA72" s="50" t="str">
        <x:v>IMCO Amendment 18 — New Recital 26a; report p. 162</x:v>
      </x:c>
      <x:c r="AB72" s="50" t="str">
        <x:v>Direct side-by-side comparison in the downloaded official Parliament report PDF; committee section and amendment heading checked on 24 September 2026.</x:v>
      </x:c>
      <x:c r="AC72" s="51" t="n">
        <x:v>46289</x:v>
      </x:c>
      <x:c r="AD72" s="50" t="str">
        <x:v>PET-MEP-72</x:v>
      </x:c>
      <x:c r="AE72" t="n">
        <x:f>IF(ISNUMBER(P72),1,0)</x:f>
        <x:v>1</x:v>
      </x:c>
    </x:row>
    <x:row r="73" ht="112" customHeight="1">
      <x:c r="A73" s="84" t="str">
        <x:v>Proposed ePrivacy Regulation — EP report A8-0324/2017, IMCO opinion</x:v>
      </x:c>
      <x:c r="B73" s="84" t="str">
        <x:v>Named technique</x:v>
      </x:c>
      <x:c r="C73" s="84" t="str">
        <x:v>Individual proposer not established in adopted text</x:v>
      </x:c>
      <x:c r="D73" s="84" t="str">
        <x:v>Eva Maydell</x:v>
      </x:c>
      <x:c r="E73" s="84" t="str">
        <x:v>Committee-approved opinion; rapporteur identified separately</x:v>
      </x:c>
      <x:c r="F73" s="84" t="str">
        <x:v>IMCO Amendment 22 — Recital 37; report pp. 164–165</x:v>
      </x:c>
      <x:c r="G73" s="84" t="str">
        <x:v>Committee opinion — proposed amendment
Historical proposal; not adopted. Commission withdrew COM(2017)10 on 6 October 2025.</x:v>
      </x:c>
      <x:c r="H73" s="84" t="str">
        <x:v>Encryption; anonymity-protecting software</x:v>
      </x:c>
      <x:c r="I73" s="84" t="str">
        <x:v>Would require state-of-the-art software/encryption for communications data and information to users about protecting anonymity and security.</x:v>
      </x:c>
      <x:c r="J73" s="84" t="str">
        <x:v>Would expand provider security responsibilities beyond information about risks.</x:v>
      </x:c>
      <x:c r="K73" s="85" t="n">
        <x:v>43006.5</x:v>
      </x:c>
      <x:c r="L73" s="86" t="inlineStr">
        <x:is>
          <x:t xml:space="preserve">European Parliament report A8-0324/2017 (20 October 2017): IMCO opinion</x:t>
        </x:is>
      </x:c>
      <x:c r="M73"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3" s="86" t="inlineStr">
        <x:is>
          <x:t xml:space="preserve">Supporting official source</x:t>
        </x:is>
      </x:c>
      <x:c r="O73" s="86" t="inlineStr">
        <x:is>
          <x:t xml:space="preserve">Report/opinion attribution</x:t>
        </x:is>
      </x:c>
      <x:c r="P73" s="46" t="n">
        <x:v>1</x:v>
      </x:c>
      <x:c r="Q73" s="47" t="str">
        <x:v>Favourable</x:v>
      </x:c>
      <x:c r="R73" s="47" t="str">
        <x:v>Adds active provider protection through state-of-the-art encryption and information about anonymity. This modestly strengthens practical recognition of encryption beyond user advice.</x:v>
      </x:c>
      <x:c r="S73" s="47" t="str">
        <x:v>High</x:v>
      </x:c>
      <x:c r="T73" s="47" t="str">
        <x:v>No</x:v>
      </x:c>
      <x:c r="U73" s="47" t="str">
        <x:v>Not addressed</x:v>
      </x:c>
      <x:c r="V73" s="47" t="str">
        <x:v>Prevent/detect unauthorised access, disclosure or alteration; protect anonymity/security.</x:v>
      </x:c>
      <x:c r="W73" s="47" t="str">
        <x:v>Commission mainly asked providers to inform users about software/encryption and security measures.</x:v>
      </x:c>
      <x:c r="X73" s="47" t="str">
        <x:v>Would require state-of-the-art software/encryption for communications data and information to users about protecting anonymity and security.</x:v>
      </x:c>
      <x:c r="Y73" s="47" t="str">
        <x:v>Collective committee/adopted text; original individual proposer not verified.</x:v>
      </x:c>
      <x:c r="Z73" s="47" t="str">
        <x:v>IMCO Amendment 22 — Recital 37; report pp. 164–165</x:v>
      </x:c>
      <x:c r="AA73" s="47" t="str">
        <x:v>IMCO Amendment 22 — Recital 37; report pp. 164–165</x:v>
      </x:c>
      <x:c r="AB73" s="47" t="str">
        <x:v>Direct side-by-side comparison in the downloaded official Parliament report PDF; committee section and amendment heading checked on 24 September 2026.</x:v>
      </x:c>
      <x:c r="AC73" s="48" t="n">
        <x:v>46289</x:v>
      </x:c>
      <x:c r="AD73" s="47" t="str">
        <x:v>PET-MEP-73</x:v>
      </x:c>
      <x:c r="AE73" t="n">
        <x:f>IF(ISNUMBER(P73),1,0)</x:f>
        <x:v>1</x:v>
      </x:c>
    </x:row>
    <x:row r="74" ht="112" customHeight="1">
      <x:c r="A74" s="84" t="str">
        <x:v>Proposed ePrivacy Regulation — EP report A8-0324/2017, IMCO opinion</x:v>
      </x:c>
      <x:c r="B74" s="84" t="str">
        <x:v>Named technique</x:v>
      </x:c>
      <x:c r="C74" s="84" t="str">
        <x:v>Individual proposer not established in adopted text</x:v>
      </x:c>
      <x:c r="D74" s="84" t="str">
        <x:v>Eva Maydell</x:v>
      </x:c>
      <x:c r="E74" s="84" t="str">
        <x:v>Committee-approved opinion; rapporteur identified separately</x:v>
      </x:c>
      <x:c r="F74" s="84" t="str">
        <x:v>IMCO Amendment 36 — Article 6(2), new point (ba); report pp. 172–173</x:v>
      </x:c>
      <x:c r="G74" s="84" t="str">
        <x:v>Committee opinion — proposed amendment
Historical proposal; not adopted. Commission withdrew COM(2017)10 on 6 October 2025.</x:v>
      </x:c>
      <x:c r="H74" s="84" t="str">
        <x:v>Pseudonymisation</x:v>
      </x:c>
      <x:c r="I74" s="84" t="str">
        <x:v>Adds compatible further processing of metadata for another specified purpose subject to safeguards, especially pseudonymisation under GDPR Article 6(4).</x:v>
      </x:c>
      <x:c r="J74" s="84" t="str">
        <x:v>Proposed additional processing route with explicit pseudonymisation safeguard.</x:v>
      </x:c>
      <x:c r="K74" s="85" t="n">
        <x:v>43006.5</x:v>
      </x:c>
      <x:c r="L74" s="86" t="inlineStr">
        <x:is>
          <x:t xml:space="preserve">European Parliament report A8-0324/2017 (20 October 2017): IMCO opinion</x:t>
        </x:is>
      </x:c>
      <x:c r="M74"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4" s="86" t="inlineStr">
        <x:is>
          <x:t xml:space="preserve">Supporting official source</x:t>
        </x:is>
      </x:c>
      <x:c r="O74" s="86" t="inlineStr">
        <x:is>
          <x:t xml:space="preserve">Report/opinion attribution</x:t>
        </x:is>
      </x:c>
      <x:c r="P74" s="49" t="n">
        <x:v>1</x:v>
      </x:c>
      <x:c r="Q74" s="50" t="str">
        <x:v>Favourable</x:v>
      </x:c>
      <x:c r="R74" s="50" t="str">
        <x:v>Adds such a route and names pseudonymisation as a relevant safeguard. This supports a defined use of the technique while leaving the separate anonymous-alternative condition in place.</x:v>
      </x:c>
      <x:c r="S74" s="50" t="str">
        <x:v>High</x:v>
      </x:c>
      <x:c r="T74" s="50" t="str">
        <x:v>No</x:v>
      </x:c>
      <x:c r="U74" s="50" t="str">
        <x:v>Not addressed</x:v>
      </x:c>
      <x:c r="V74" s="50" t="str">
        <x:v>Purpose compatibility; GDPR safeguards; anonymous-alternative condition retained in consent route.</x:v>
      </x:c>
      <x:c r="W74" s="50" t="str">
        <x:v>Metadata-processing grounds lacked an express compatible-further-processing route with pseudonymisation safeguards.</x:v>
      </x:c>
      <x:c r="X74" s="50" t="str">
        <x:v>Adds compatible further processing of metadata for another specified purpose subject to safeguards, especially pseudonymisation under GDPR Article 6(4).</x:v>
      </x:c>
      <x:c r="Y74" s="50" t="str">
        <x:v>Collective committee/adopted text; original individual proposer not verified.</x:v>
      </x:c>
      <x:c r="Z74" s="50" t="str">
        <x:v>IMCO Amendment 36 — Article 6(2), new point (ba); report pp. 172–173</x:v>
      </x:c>
      <x:c r="AA74" s="50" t="str">
        <x:v>IMCO Amendment 36 — Article 6(2), new point (ba); report pp. 172–173</x:v>
      </x:c>
      <x:c r="AB74" s="50" t="str">
        <x:v>Direct side-by-side comparison in the downloaded official Parliament report PDF; committee section and amendment heading checked on 24 September 2026.</x:v>
      </x:c>
      <x:c r="AC74" s="51" t="n">
        <x:v>46289</x:v>
      </x:c>
      <x:c r="AD74" s="50" t="str">
        <x:v>PET-MEP-74</x:v>
      </x:c>
      <x:c r="AE74" t="n">
        <x:f>IF(ISNUMBER(P74),1,0)</x:f>
        <x:v>1</x:v>
      </x:c>
    </x:row>
    <x:row r="75" ht="112" customHeight="1">
      <x:c r="A75" s="84" t="str">
        <x:v>Proposed ePrivacy Regulation — EP report A8-0324/2017, IMCO opinion</x:v>
      </x:c>
      <x:c r="B75" s="84" t="str">
        <x:v>Named technique</x:v>
      </x:c>
      <x:c r="C75" s="84" t="str">
        <x:v>Individual proposer not established in adopted text</x:v>
      </x:c>
      <x:c r="D75" s="84" t="str">
        <x:v>Eva Maydell</x:v>
      </x:c>
      <x:c r="E75" s="84" t="str">
        <x:v>Committee-approved opinion; rapporteur identified separately</x:v>
      </x:c>
      <x:c r="F75" s="84" t="str">
        <x:v>IMCO Amendment 37 — Article 6(3)(b); report pp. 173–174</x:v>
      </x:c>
      <x:c r="G75" s="84" t="str">
        <x:v>Committee opinion — proposed amendment
Historical proposal; not adopted. Commission withdrew COM(2017)10 on 6 October 2025.</x:v>
      </x:c>
      <x:c r="H75" s="84" t="str">
        <x:v>Anonymisation—removed necessity condition</x:v>
      </x:c>
      <x:c r="I75" s="84" t="str">
        <x:v>Replaces the Commission condition that purposes cannot be fulfilled with anonymous information with consent by the service provider's end-users under GDPR.</x:v>
      </x:c>
      <x:c r="J75" s="84" t="str">
        <x:v>Would remove the express anonymised-alternative test from this processing route.</x:v>
      </x:c>
      <x:c r="K75" s="85" t="n">
        <x:v>43006.5</x:v>
      </x:c>
      <x:c r="L75" s="86" t="inlineStr">
        <x:is>
          <x:t xml:space="preserve">European Parliament report A8-0324/2017 (20 October 2017): IMCO opinion</x:t>
        </x:is>
      </x:c>
      <x:c r="M75"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5" s="86" t="inlineStr">
        <x:is>
          <x:t xml:space="preserve">Supporting official source</x:t>
        </x:is>
      </x:c>
      <x:c r="O75" s="86" t="inlineStr">
        <x:is>
          <x:t xml:space="preserve">Report/opinion attribution</x:t>
        </x:is>
      </x:c>
      <x:c r="P75" s="46" t="n">
        <x:v>-1</x:v>
      </x:c>
      <x:c r="Q75" s="47" t="str">
        <x:v>Less favourable</x:v>
      </x:c>
      <x:c r="R75" s="47" t="str">
        <x:v>Deletes the explicit anonymous-alternative test in favour of consent by the provider’s end-users. This weakens the provision’s preference for anonymisation, without demonstrating hostility to other PETs.</x:v>
      </x:c>
      <x:c r="S75" s="47" t="str">
        <x:v>High</x:v>
      </x:c>
      <x:c r="T75" s="47" t="str">
        <x:v>No</x:v>
      </x:c>
      <x:c r="U75" s="47" t="str">
        <x:v>Not addressed</x:v>
      </x:c>
      <x:c r="V75" s="47" t="str">
        <x:v>Consent remains; anonymous-alternative and consultation conditions removed from this route.</x:v>
      </x:c>
      <x:c r="W75" s="47" t="str">
        <x:v>Content processing required consent from all concerned users, insufficient anonymous alternatives and supervisory consultation.</x:v>
      </x:c>
      <x:c r="X75" s="47" t="str">
        <x:v>Replaces the Commission condition that purposes cannot be fulfilled with anonymous information with consent by the service provider's end-users under GDPR.</x:v>
      </x:c>
      <x:c r="Y75" s="47" t="str">
        <x:v>Collective committee/adopted text; original individual proposer not verified.</x:v>
      </x:c>
      <x:c r="Z75" s="47" t="str">
        <x:v>IMCO Amendment 37 — Article 6(3)(b); report pp. 173–174</x:v>
      </x:c>
      <x:c r="AA75" s="47" t="str">
        <x:v>IMCO Amendment 37 — Article 6(3)(b); report pp. 173–174</x:v>
      </x:c>
      <x:c r="AB75" s="47" t="str">
        <x:v>Direct side-by-side comparison in the downloaded official Parliament report PDF; committee section and amendment heading checked on 24 September 2026.</x:v>
      </x:c>
      <x:c r="AC75" s="48" t="n">
        <x:v>46289</x:v>
      </x:c>
      <x:c r="AD75" s="47" t="str">
        <x:v>PET-MEP-75</x:v>
      </x:c>
      <x:c r="AE75" t="n">
        <x:f>IF(ISNUMBER(P75),1,0)</x:f>
        <x:v>1</x:v>
      </x:c>
    </x:row>
    <x:row r="76" ht="112" customHeight="1">
      <x:c r="A76" s="84" t="str">
        <x:v>Proposed ePrivacy Regulation — EP report A8-0324/2017, IMCO opinion</x:v>
      </x:c>
      <x:c r="B76" s="84" t="str">
        <x:v>Named technique</x:v>
      </x:c>
      <x:c r="C76" s="84" t="str">
        <x:v>Individual proposer not established in adopted text</x:v>
      </x:c>
      <x:c r="D76" s="84" t="str">
        <x:v>Eva Maydell</x:v>
      </x:c>
      <x:c r="E76" s="84" t="str">
        <x:v>Committee-approved opinion; rapporteur identified separately</x:v>
      </x:c>
      <x:c r="F76" s="84" t="str">
        <x:v>IMCO Amendment 39 — Article 7(2); report pp. 174–175</x:v>
      </x:c>
      <x:c r="G76" s="84" t="str">
        <x:v>Committee opinion — proposed amendment
Historical proposal; not adopted. Commission withdrew COM(2017)10 on 6 October 2025.</x:v>
      </x:c>
      <x:c r="H76" s="84" t="str">
        <x:v>Pseudonymisation; anonymisation</x:v>
      </x:c>
      <x:c r="I76" s="84" t="str">
        <x:v>Adds pseudonymisation as an alternative to erasure or anonymisation of metadata no longer needed to transmit a communication.</x:v>
      </x:c>
      <x:c r="J76" s="84" t="str">
        <x:v>Would permit pseudonymised retention where the Commission proposed erasure or anonymisation.</x:v>
      </x:c>
      <x:c r="K76" s="85" t="n">
        <x:v>43006.5</x:v>
      </x:c>
      <x:c r="L76" s="86" t="inlineStr">
        <x:is>
          <x:t xml:space="preserve">European Parliament report A8-0324/2017 (20 October 2017): IMCO opinion</x:t>
        </x:is>
      </x:c>
      <x:c r="M76"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6" s="86" t="inlineStr">
        <x:is>
          <x:t xml:space="preserve">Supporting official source</x:t>
        </x:is>
      </x:c>
      <x:c r="O76" s="86" t="inlineStr">
        <x:is>
          <x:t xml:space="preserve">Report/opinion attribution</x:t>
        </x:is>
      </x:c>
      <x:c r="P76" s="49" t="n">
        <x:v>1</x:v>
      </x:c>
      <x:c r="Q76" s="50" t="str">
        <x:v>Favourable</x:v>
      </x:c>
      <x:c r="R76" s="50" t="str">
        <x:v>Adds pseudonymisation as an expressly permitted alternative. That expands recognition and use of a named technique, while the safeguards note records that it permits identifiable personal data to remain.</x:v>
      </x:c>
      <x:c r="S76" s="50" t="str">
        <x:v>Medium</x:v>
      </x:c>
      <x:c r="T76" s="50" t="str">
        <x:v>No</x:v>
      </x:c>
      <x:c r="U76" s="50" t="str">
        <x:v>Not addressed</x:v>
      </x:c>
      <x:c r="V76" s="50" t="str">
        <x:v>Pseudonymisation is weaker than anonymity and remains personal-data processing; alternatives expanded.</x:v>
      </x:c>
      <x:c r="W76" s="50" t="str">
        <x:v>Metadata no longer needed for transmission had to be erased or made anonymous.</x:v>
      </x:c>
      <x:c r="X76" s="50" t="str">
        <x:v>Adds pseudonymisation as an alternative to erasure or anonymisation of metadata no longer needed to transmit a communication.</x:v>
      </x:c>
      <x:c r="Y76" s="50" t="str">
        <x:v>Collective committee/adopted text; original individual proposer not verified.</x:v>
      </x:c>
      <x:c r="Z76" s="50" t="str">
        <x:v>IMCO Amendment 39 — Article 7(2); report pp. 174–175</x:v>
      </x:c>
      <x:c r="AA76" s="50" t="str">
        <x:v>IMCO Amendment 39 — Article 7(2); report pp. 174–175</x:v>
      </x:c>
      <x:c r="AB76" s="50" t="str">
        <x:v>Direct side-by-side comparison in the downloaded official Parliament report PDF; committee section and amendment heading checked on 24 September 2026.</x:v>
      </x:c>
      <x:c r="AC76" s="51" t="n">
        <x:v>46289</x:v>
      </x:c>
      <x:c r="AD76" s="50" t="str">
        <x:v>PET-MEP-76</x:v>
      </x:c>
      <x:c r="AE76" t="n">
        <x:f>IF(ISNUMBER(P76),1,0)</x:f>
        <x:v>1</x:v>
      </x:c>
    </x:row>
    <x:row r="77" ht="112" customHeight="1">
      <x:c r="A77" s="84" t="str">
        <x:v>Proposed ePrivacy Regulation — EP report A8-0324/2017, IMCO opinion</x:v>
      </x:c>
      <x:c r="B77" s="84" t="str">
        <x:v>Named technique</x:v>
      </x:c>
      <x:c r="C77" s="84" t="str">
        <x:v>Individual proposer not established in adopted text</x:v>
      </x:c>
      <x:c r="D77" s="84" t="str">
        <x:v>Eva Maydell</x:v>
      </x:c>
      <x:c r="E77" s="84" t="str">
        <x:v>Committee-approved opinion; rapporteur identified separately</x:v>
      </x:c>
      <x:c r="F77" s="84" t="str">
        <x:v>IMCO Amendment 41 — Article 8(2), new points (ab) and (ac); report pp. 176–177</x:v>
      </x:c>
      <x:c r="G77" s="84" t="str">
        <x:v>Committee opinion — proposed amendment
Historical proposal; not adopted. Commission withdrew COM(2017)10 on 6 October 2025.</x:v>
      </x:c>
      <x:c r="H77" s="84" t="str">
        <x:v>Anonymisation</x:v>
      </x:c>
      <x:c r="I77" s="84" t="str">
        <x:v>Adds exceptions for anonymised device-emission data with mitigated risks and for strictly limited statistical counting with anonymisation/erasure when no longer needed.</x:v>
      </x:c>
      <x:c r="J77" s="84" t="str">
        <x:v>Proposed collection exceptions with anonymisation safeguards.</x:v>
      </x:c>
      <x:c r="K77" s="85" t="n">
        <x:v>43006.5</x:v>
      </x:c>
      <x:c r="L77" s="86" t="inlineStr">
        <x:is>
          <x:t xml:space="preserve">European Parliament report A8-0324/2017 (20 October 2017): IMCO opinion</x:t>
        </x:is>
      </x:c>
      <x:c r="M77"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7" s="86" t="inlineStr">
        <x:is>
          <x:t xml:space="preserve">Supporting official source</x:t>
        </x:is>
      </x:c>
      <x:c r="O77" s="86" t="inlineStr">
        <x:is>
          <x:t xml:space="preserve">Report/opinion attribution</x:t>
        </x:is>
      </x:c>
      <x:c r="P77" s="46" t="n">
        <x:v>1</x:v>
      </x:c>
      <x:c r="Q77" s="47" t="str">
        <x:v>Favourable</x:v>
      </x:c>
      <x:c r="R77" s="47" t="str">
        <x:v>Adds routes based on anonymisation and strictly limited counting with anonymisation or erasure. This provides an additional practical role for anonymisation subject to risk controls.</x:v>
      </x:c>
      <x:c r="S77" s="47" t="str">
        <x:v>High</x:v>
      </x:c>
      <x:c r="T77" s="47" t="str">
        <x:v>No</x:v>
      </x:c>
      <x:c r="U77" s="47" t="str">
        <x:v>Not addressed</x:v>
      </x:c>
      <x:c r="V77" s="47" t="str">
        <x:v>Mitigated risks; statistics and time/space limits; prompt anonymisation/erasure; consent route.</x:v>
      </x:c>
      <x:c r="W77" s="47" t="str">
        <x:v>Device-emission collection relied on connection necessity or notice rather than express anonymised/statistical exceptions.</x:v>
      </x:c>
      <x:c r="X77" s="47" t="str">
        <x:v>Adds exceptions for anonymised device-emission data with mitigated risks and for strictly limited statistical counting with anonymisation/erasure when no longer needed.</x:v>
      </x:c>
      <x:c r="Y77" s="47" t="str">
        <x:v>Collective committee/adopted text; original individual proposer not verified.</x:v>
      </x:c>
      <x:c r="Z77" s="47" t="str">
        <x:v>IMCO Amendment 41 — Article 8(2), new points (ab) and (ac); report pp. 176–177</x:v>
      </x:c>
      <x:c r="AA77" s="47" t="str">
        <x:v>IMCO Amendment 41 — Article 8(2), new points (ab) and (ac); report pp. 176–177</x:v>
      </x:c>
      <x:c r="AB77" s="47" t="str">
        <x:v>Direct side-by-side comparison in the downloaded official Parliament report PDF; committee section and amendment heading checked on 24 September 2026.</x:v>
      </x:c>
      <x:c r="AC77" s="48" t="n">
        <x:v>46289</x:v>
      </x:c>
      <x:c r="AD77" s="47" t="str">
        <x:v>PET-MEP-77</x:v>
      </x:c>
      <x:c r="AE77" t="n">
        <x:f>IF(ISNUMBER(P77),1,0)</x:f>
        <x:v>1</x:v>
      </x:c>
    </x:row>
    <x:row r="78" ht="112" customHeight="1">
      <x:c r="A78" s="84" t="str">
        <x:v>Proposed ePrivacy Regulation — EP report A8-0324/2017, IMCO opinion</x:v>
      </x:c>
      <x:c r="B78" s="84" t="str">
        <x:v>Related safeguard</x:v>
      </x:c>
      <x:c r="C78" s="84" t="str">
        <x:v>Individual proposer not established in adopted text</x:v>
      </x:c>
      <x:c r="D78" s="84" t="str">
        <x:v>Eva Maydell</x:v>
      </x:c>
      <x:c r="E78" s="84" t="str">
        <x:v>Committee-approved opinion; rapporteur identified separately</x:v>
      </x:c>
      <x:c r="F78" s="84" t="str">
        <x:v>IMCO Amendment 47 — Article 10(1); report pp. 179–180</x:v>
      </x:c>
      <x:c r="G78" s="84" t="str">
        <x:v>Committee opinion — proposed amendment
Historical proposal; not adopted. Commission withdrew COM(2017)10 on 6 October 2025.</x:v>
      </x:c>
      <x:c r="H78" s="84" t="str">
        <x:v>Device storage/access blocking</x:v>
      </x:c>
      <x:c r="I78" s="84" t="str">
        <x:v>Removes the restriction to third parties, extending the offered blocking option to storage/processing generally.</x:v>
      </x:c>
      <x:c r="J78" s="84" t="str">
        <x:v>Would broaden software privacy-control coverage.</x:v>
      </x:c>
      <x:c r="K78" s="85" t="n">
        <x:v>43006.5</x:v>
      </x:c>
      <x:c r="L78" s="86" t="inlineStr">
        <x:is>
          <x:t xml:space="preserve">European Parliament report A8-0324/2017 (20 October 2017): IMCO opinion</x:t>
        </x:is>
      </x:c>
      <x:c r="M78"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8" s="86" t="inlineStr">
        <x:is>
          <x:t xml:space="preserve">Supporting official source</x:t>
        </x:is>
      </x:c>
      <x:c r="O78" s="86" t="inlineStr">
        <x:is>
          <x:t xml:space="preserve">Report/opinion attribution</x:t>
        </x:is>
      </x:c>
      <x:c r="P78" s="49" t="n">
        <x:v>1</x:v>
      </x:c>
      <x:c r="Q78" s="50" t="str">
        <x:v>Favourable</x:v>
      </x:c>
      <x:c r="R78" s="50" t="str">
        <x:v>Removes the third-party restriction from the offered blocking option. This modestly extends the scope of privacy controls.</x:v>
      </x:c>
      <x:c r="S78" s="50" t="str">
        <x:v>High</x:v>
      </x:c>
      <x:c r="T78" s="50" t="str">
        <x:v>No</x:v>
      </x:c>
      <x:c r="U78" s="50" t="str">
        <x:v>Not addressed</x:v>
      </x:c>
      <x:c r="V78" s="50" t="str">
        <x:v>Blocking choice covers storage and processing generally.</x:v>
      </x:c>
      <x:c r="W78" s="50" t="str">
        <x:v>Software needed an option to block storage or processing by third parties only.</x:v>
      </x:c>
      <x:c r="X78" s="50" t="str">
        <x:v>Removes the restriction to third parties, extending the offered blocking option to storage/processing generally.</x:v>
      </x:c>
      <x:c r="Y78" s="50" t="str">
        <x:v>Collective committee/adopted text; original individual proposer not verified.</x:v>
      </x:c>
      <x:c r="Z78" s="50" t="str">
        <x:v>IMCO Amendment 47 — Article 10(1); report pp. 179–180</x:v>
      </x:c>
      <x:c r="AA78" s="50" t="str">
        <x:v>IMCO Amendment 47 — Article 10(1); report pp. 179–180</x:v>
      </x:c>
      <x:c r="AB78" s="50" t="str">
        <x:v>Direct side-by-side comparison in the downloaded official Parliament report PDF; committee section and amendment heading checked on 24 September 2026.</x:v>
      </x:c>
      <x:c r="AC78" s="51" t="n">
        <x:v>46289</x:v>
      </x:c>
      <x:c r="AD78" s="50" t="str">
        <x:v>PET-MEP-78</x:v>
      </x:c>
      <x:c r="AE78" t="n">
        <x:f>IF(ISNUMBER(P78),1,0)</x:f>
        <x:v>1</x:v>
      </x:c>
    </x:row>
    <x:row r="79" ht="112" customHeight="1">
      <x:c r="A79" s="84" t="str">
        <x:v>Proposed ePrivacy Regulation — EP report A8-0324/2017, IMCO opinion</x:v>
      </x:c>
      <x:c r="B79" s="84" t="str">
        <x:v>Related safeguard</x:v>
      </x:c>
      <x:c r="C79" s="84" t="str">
        <x:v>Individual proposer not established in adopted text</x:v>
      </x:c>
      <x:c r="D79" s="84" t="str">
        <x:v>Eva Maydell</x:v>
      </x:c>
      <x:c r="E79" s="84" t="str">
        <x:v>Committee-approved opinion; rapporteur identified separately</x:v>
      </x:c>
      <x:c r="F79" s="84" t="str">
        <x:v>IMCO Amendment 48 — Article 10(2); report pp. 179–180</x:v>
      </x:c>
      <x:c r="G79" s="84" t="str">
        <x:v>Committee opinion — proposed amendment
Historical proposal; not adopted. Commission withdrew COM(2017)10 on 6 October 2025.</x:v>
      </x:c>
      <x:c r="H79" s="84" t="str">
        <x:v>Configurable privacy settings; storage/processing blocking</x:v>
      </x:c>
      <x:c r="I79" s="84" t="str">
        <x:v>Replaces mandatory consent to a setting during installation with multiple accessible technical options including blocking storage and processing.</x:v>
      </x:c>
      <x:c r="J79" s="84" t="str">
        <x:v>Would alter how protective software settings are offered.</x:v>
      </x:c>
      <x:c r="K79" s="85" t="n">
        <x:v>43006.5</x:v>
      </x:c>
      <x:c r="L79" s="86" t="inlineStr">
        <x:is>
          <x:t xml:space="preserve">European Parliament report A8-0324/2017 (20 October 2017): IMCO opinion</x:t>
        </x:is>
      </x:c>
      <x:c r="M79"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79" s="86" t="inlineStr">
        <x:is>
          <x:t xml:space="preserve">Supporting official source</x:t>
        </x:is>
      </x:c>
      <x:c r="O79" s="86" t="inlineStr">
        <x:is>
          <x:t xml:space="preserve">Report/opinion attribution</x:t>
        </x:is>
      </x:c>
      <x:c r="P79" s="46" t="n">
        <x:v>0</x:v>
      </x:c>
      <x:c r="Q79" s="47" t="str">
        <x:v>Neutral or mixed</x:v>
      </x:c>
      <x:c r="R79" s="47" t="str">
        <x:v>Adds multiple accessible technical options but removes the compulsory installation-stage choice. The combination strengthens usability while weakening compulsory engagement, so its overall direction is mixed.</x:v>
      </x:c>
      <x:c r="S79" s="47" t="str">
        <x:v>Medium</x:v>
      </x:c>
      <x:c r="T79" s="47" t="str">
        <x:v>No</x:v>
      </x:c>
      <x:c r="U79" s="47" t="str">
        <x:v>Not addressed</x:v>
      </x:c>
      <x:c r="V79" s="47" t="str">
        <x:v>Blocking options; ongoing accessibility; mandatory installation consent removed.</x:v>
      </x:c>
      <x:c r="W79" s="47" t="str">
        <x:v>Installation required information on privacy settings and a mandatory choice to continue.</x:v>
      </x:c>
      <x:c r="X79" s="47" t="str">
        <x:v>Replaces mandatory consent to a setting during installation with multiple accessible technical options including blocking storage and processing.</x:v>
      </x:c>
      <x:c r="Y79" s="47" t="str">
        <x:v>Collective committee/adopted text; original individual proposer not verified.</x:v>
      </x:c>
      <x:c r="Z79" s="47" t="str">
        <x:v>IMCO Amendment 48 — Article 10(2); report pp. 179–180</x:v>
      </x:c>
      <x:c r="AA79" s="47" t="str">
        <x:v>IMCO Amendment 48 — Article 10(2); report pp. 179–180</x:v>
      </x:c>
      <x:c r="AB79" s="47" t="str">
        <x:v>Direct side-by-side comparison in the downloaded official Parliament report PDF; committee section and amendment heading checked on 24 September 2026.</x:v>
      </x:c>
      <x:c r="AC79" s="48" t="n">
        <x:v>46289</x:v>
      </x:c>
      <x:c r="AD79" s="47" t="str">
        <x:v>PET-MEP-79</x:v>
      </x:c>
      <x:c r="AE79" t="n">
        <x:f>IF(ISNUMBER(P79),1,0)</x:f>
        <x:v>1</x:v>
      </x:c>
    </x:row>
    <x:row r="80" ht="112" customHeight="1">
      <x:c r="A80" s="84" t="str">
        <x:v>Proposed ePrivacy Regulation — EP report A8-0324/2017, IMCO opinion</x:v>
      </x:c>
      <x:c r="B80" s="84" t="str">
        <x:v>Named technique</x:v>
      </x:c>
      <x:c r="C80" s="84" t="str">
        <x:v>Individual proposer not established in adopted text</x:v>
      </x:c>
      <x:c r="D80" s="84" t="str">
        <x:v>Eva Maydell</x:v>
      </x:c>
      <x:c r="E80" s="84" t="str">
        <x:v>Committee-approved opinion; rapporteur identified separately</x:v>
      </x:c>
      <x:c r="F80" s="84" t="str">
        <x:v>IMCO Amendment 51 — New Article 11(1a); report pp. 180–181</x:v>
      </x:c>
      <x:c r="G80" s="84" t="str">
        <x:v>Committee opinion — proposed amendment
Historical proposal; not adopted. Commission withdrew COM(2017)10 on 6 October 2025.</x:v>
      </x:c>
      <x:c r="H80" s="84" t="str">
        <x:v>End-to-end encryption</x:v>
      </x:c>
      <x:c r="I80" s="84" t="str">
        <x:v>Prohibits Member State requirements to remove or corrupt technical protection measures, including E2EE, or otherwise determine their nature.</x:v>
      </x:c>
      <x:c r="J80" s="84" t="str">
        <x:v>Proposed operative prohibition on compelled weakening of encryption.</x:v>
      </x:c>
      <x:c r="K80" s="85" t="n">
        <x:v>43006.5</x:v>
      </x:c>
      <x:c r="L80" s="86" t="inlineStr">
        <x:is>
          <x:t xml:space="preserve">European Parliament report A8-0324/2017 (20 October 2017): IMCO opinion</x:t>
        </x:is>
      </x:c>
      <x:c r="M80"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80" s="86" t="inlineStr">
        <x:is>
          <x:t xml:space="preserve">Supporting official source</x:t>
        </x:is>
      </x:c>
      <x:c r="O80" s="86" t="inlineStr">
        <x:is>
          <x:t xml:space="preserve">Report/opinion attribution</x:t>
        </x:is>
      </x:c>
      <x:c r="P80" s="49" t="n">
        <x:v>2</x:v>
      </x:c>
      <x:c r="Q80" s="50" t="str">
        <x:v>Strongly favourable</x:v>
      </x:c>
      <x:c r="R80" s="50" t="str">
        <x:v>Adds operative protection against removing or corrupting end-to-end encryption and other safeguards. This materially protects the deployment of privacy technologies.</x:v>
      </x:c>
      <x:c r="S80" s="50" t="str">
        <x:v>High</x:v>
      </x:c>
      <x:c r="T80" s="50" t="str">
        <x:v>No</x:v>
      </x:c>
      <x:c r="U80" s="50" t="str">
        <x:v>Not addressed</x:v>
      </x:c>
      <x:c r="V80" s="50" t="str">
        <x:v>No compelled removal/corruption or state determination of technical protection.</x:v>
      </x:c>
      <x:c r="W80" s="50" t="str">
        <x:v>No equivalent express restriction on Member States requiring removal or corruption of technical protection.</x:v>
      </x:c>
      <x:c r="X80" s="50" t="str">
        <x:v>Prohibits Member State requirements to remove or corrupt technical protection measures, including E2EE, or otherwise determine their nature.</x:v>
      </x:c>
      <x:c r="Y80" s="50" t="str">
        <x:v>Collective committee/adopted text; original individual proposer not verified.</x:v>
      </x:c>
      <x:c r="Z80" s="50" t="str">
        <x:v>IMCO Amendment 51 — New Article 11(1a); report pp. 180–181</x:v>
      </x:c>
      <x:c r="AA80" s="50" t="str">
        <x:v>IMCO Amendment 51 — New Article 11(1a); report pp. 180–181</x:v>
      </x:c>
      <x:c r="AB80" s="50" t="str">
        <x:v>Direct side-by-side comparison in the downloaded official Parliament report PDF; committee section and amendment heading checked on 24 September 2026.</x:v>
      </x:c>
      <x:c r="AC80" s="51" t="n">
        <x:v>46289</x:v>
      </x:c>
      <x:c r="AD80" s="50" t="str">
        <x:v>PET-MEP-80</x:v>
      </x:c>
      <x:c r="AE80" t="n">
        <x:f>IF(ISNUMBER(P80),1,0)</x:f>
        <x:v>1</x:v>
      </x:c>
    </x:row>
    <x:row r="81" ht="112" customHeight="1">
      <x:c r="A81" s="84" t="str">
        <x:v>Proposed ePrivacy Regulation — EP report A8-0324/2017, IMCO opinion</x:v>
      </x:c>
      <x:c r="B81" s="84" t="str">
        <x:v>Related safeguard</x:v>
      </x:c>
      <x:c r="C81" s="84" t="str">
        <x:v>Individual proposer not established in adopted text</x:v>
      </x:c>
      <x:c r="D81" s="84" t="str">
        <x:v>Eva Maydell</x:v>
      </x:c>
      <x:c r="E81" s="84" t="str">
        <x:v>Committee-approved opinion; rapporteur identified separately</x:v>
      </x:c>
      <x:c r="F81" s="84" t="str">
        <x:v>IMCO Amendment 52 — Article 12(1), introductory part; report pp. 181–182</x:v>
      </x:c>
      <x:c r="G81" s="84" t="str">
        <x:v>Committee opinion — proposed amendment
Historical proposal; not adopted. Commission withdrew COM(2017)10 on 6 October 2025.</x:v>
      </x:c>
      <x:c r="H81" s="84" t="str">
        <x:v>Calling/connected-line identification privacy controls</x:v>
      </x:c>
      <x:c r="I81" s="84" t="str">
        <x:v>Makes provision of Article 12 identification-related controls subject to technical feasibility and economic viability.</x:v>
      </x:c>
      <x:c r="J81" s="84" t="str">
        <x:v>Would qualify the obligation to supply caller-ID privacy controls.</x:v>
      </x:c>
      <x:c r="K81" s="85" t="n">
        <x:v>43006.5</x:v>
      </x:c>
      <x:c r="L81" s="86" t="inlineStr">
        <x:is>
          <x:t xml:space="preserve">European Parliament report A8-0324/2017 (20 October 2017): IMCO opinion</x:t>
        </x:is>
      </x:c>
      <x:c r="M81" s="84" t="str">
        <x:v>Verified against official report text, proposed right-hand column; no explicit PET terminology. IMCO rapporteur Eva Maydell; opinion adopted 28 September 2017 (report p.189). Attribution: IMCO opinion cover p. 143; procedure p. 189. This consolidated source does not establish the original individual amendment signatories.</x:v>
      </x:c>
      <x:c r="N81" s="86" t="inlineStr">
        <x:is>
          <x:t xml:space="preserve">Supporting official source</x:t>
        </x:is>
      </x:c>
      <x:c r="O81" s="86" t="inlineStr">
        <x:is>
          <x:t xml:space="preserve">Report/opinion attribution</x:t>
        </x:is>
      </x:c>
      <x:c r="P81" s="46" t="n">
        <x:v>-1</x:v>
      </x:c>
      <x:c r="Q81" s="47" t="str">
        <x:v>Less favourable</x:v>
      </x:c>
      <x:c r="R81" s="47" t="str">
        <x:v>Makes provision conditional on technical feasibility and economic viability. That reduces the unconditional availability of the listed privacy controls, although it does not prohibit their use.</x:v>
      </x:c>
      <x:c r="S81" s="47" t="str">
        <x:v>Medium</x:v>
      </x:c>
      <x:c r="T81" s="47" t="str">
        <x:v>No</x:v>
      </x:c>
      <x:c r="U81" s="47" t="str">
        <x:v>Not addressed</x:v>
      </x:c>
      <x:c r="V81" s="47" t="str">
        <x:v>New feasibility and economic-viability conditions.</x:v>
      </x:c>
      <x:c r="W81" s="47" t="str">
        <x:v>Calling/connected-line identification controls had to be provided without these additional feasibility qualifications.</x:v>
      </x:c>
      <x:c r="X81" s="47" t="str">
        <x:v>Makes provision of Article 12 identification-related controls subject to technical feasibility and economic viability.</x:v>
      </x:c>
      <x:c r="Y81" s="47" t="str">
        <x:v>Collective committee/adopted text; original individual proposer not verified.</x:v>
      </x:c>
      <x:c r="Z81" s="47" t="str">
        <x:v>IMCO Amendment 52 — Article 12(1), introductory part; report pp. 181–182</x:v>
      </x:c>
      <x:c r="AA81" s="47" t="str">
        <x:v>IMCO Amendment 52 — Article 12(1), introductory part; report pp. 181–182</x:v>
      </x:c>
      <x:c r="AB81" s="47" t="str">
        <x:v>Direct side-by-side comparison in the downloaded official Parliament report PDF; committee section and amendment heading checked on 24 September 2026.</x:v>
      </x:c>
      <x:c r="AC81" s="48" t="n">
        <x:v>46289</x:v>
      </x:c>
      <x:c r="AD81" s="47" t="str">
        <x:v>PET-MEP-81</x:v>
      </x:c>
      <x:c r="AE81" t="n">
        <x:f>IF(ISNUMBER(P81),1,0)</x:f>
        <x:v>1</x:v>
      </x:c>
    </x:row>
    <x:row r="82" ht="140" customHeight="1">
      <x:c r="A82" s="84" t="str">
        <x:v>Proposed ePrivacy Regulation — EP report A8-0324/2017, JURI opinion</x:v>
      </x:c>
      <x:c r="B82" s="84" t="str">
        <x:v>Related safeguard</x:v>
      </x:c>
      <x:c r="C82" s="84" t="str">
        <x:v>Individual proposer not established in adopted text</x:v>
      </x:c>
      <x:c r="D82" s="84" t="str">
        <x:v>Pavel Svoboda (opinion cover); Axel Voss (procedure table)</x:v>
      </x:c>
      <x:c r="E82" s="84" t="str">
        <x:v>Committee-approved opinion; conflicting rapporteur attribution in source</x:v>
      </x:c>
      <x:c r="F82" s="84" t="str">
        <x:v>JURI Amendment 17 — Recital 22; report pp. 206–207</x:v>
      </x:c>
      <x:c r="G82" s="84" t="str">
        <x:v>Committee opinion — proposed amendment
Historical proposal; not adopted. Commission withdrew COM(2017)10 on 6 October 2025.</x:v>
      </x:c>
      <x:c r="H82" s="84" t="str">
        <x:v>Browser/application privacy signals</x:v>
      </x:c>
      <x:c r="I82" s="84" t="str">
        <x:v>Adds technical specifications and browser/app signals communicating users' storage and tracking preferences to other parties.</x:v>
      </x:c>
      <x:c r="J82" s="84" t="str">
        <x:v>Would strengthen recognition of technical preference signals; recital guidance.</x:v>
      </x:c>
      <x:c r="K82" s="85" t="n">
        <x:v>43013.5</x:v>
      </x:c>
      <x:c r="L82" s="86" t="inlineStr">
        <x:is>
          <x:t xml:space="preserve">European Parliament report A8-0324/2017 (20 October 2017): JURI opinion</x:t>
        </x:is>
      </x:c>
      <x:c r="M82"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2" s="86" t="inlineStr">
        <x:is>
          <x:t xml:space="preserve">Supporting official source</x:t>
        </x:is>
      </x:c>
      <x:c r="O82" s="86" t="inlineStr">
        <x:is>
          <x:t xml:space="preserve">Report/opinion attribution</x:t>
        </x:is>
      </x:c>
      <x:c r="P82" s="49" t="n">
        <x:v>1</x:v>
      </x:c>
      <x:c r="Q82" s="50" t="str">
        <x:v>Favourable</x:v>
      </x:c>
      <x:c r="R82" s="50" t="str">
        <x:v>Adds explicit browser/app signals and technical specifications communicating privacy choices. This strengthens practical implementation of settings without changing them into a new international-transfer mechanism.</x:v>
      </x:c>
      <x:c r="S82" s="50" t="str">
        <x:v>High</x:v>
      </x:c>
      <x:c r="T82" s="50" t="str">
        <x:v>No</x:v>
      </x:c>
      <x:c r="U82" s="50" t="str">
        <x:v>Not addressed</x:v>
      </x:c>
      <x:c r="V82" s="50" t="str">
        <x:v>Binding privacy preferences; technical signalling; user control.</x:v>
      </x:c>
      <x:c r="W82" s="50" t="str">
        <x:v>Browser choices were recognised but specific preference signals and technical specifications were less developed.</x:v>
      </x:c>
      <x:c r="X82" s="50" t="str">
        <x:v>Adds technical specifications and browser/app signals communicating users' storage and tracking preferences to other parties.</x:v>
      </x:c>
      <x:c r="Y82" s="50" t="str">
        <x:v>Collective committee/adopted text; original individual proposer not verified.</x:v>
      </x:c>
      <x:c r="Z82" s="50" t="str">
        <x:v>JURI Amendment 17 — Recital 22; report pp. 206–207</x:v>
      </x:c>
      <x:c r="AA82" s="50" t="str">
        <x:v>JURI Amendment 17 — Recital 22; report pp. 206–207</x:v>
      </x:c>
      <x:c r="AB82" s="50" t="str">
        <x:v>Direct side-by-side comparison in the downloaded official Parliament report PDF; committee section and amendment heading checked on 24 September 2026.</x:v>
      </x:c>
      <x:c r="AC82" s="51" t="n">
        <x:v>46289</x:v>
      </x:c>
      <x:c r="AD82" s="50" t="str">
        <x:v>PET-MEP-82</x:v>
      </x:c>
      <x:c r="AE82" t="n">
        <x:f>IF(ISNUMBER(P82),1,0)</x:f>
        <x:v>1</x:v>
      </x:c>
    </x:row>
    <x:row r="83" ht="140" customHeight="1">
      <x:c r="A83" s="84" t="str">
        <x:v>Proposed ePrivacy Regulation — EP report A8-0324/2017, JURI opinion</x:v>
      </x:c>
      <x:c r="B83" s="84" t="str">
        <x:v>Related safeguard</x:v>
      </x:c>
      <x:c r="C83" s="84" t="str">
        <x:v>Individual proposer not established in adopted text</x:v>
      </x:c>
      <x:c r="D83" s="84" t="str">
        <x:v>Pavel Svoboda (opinion cover); Axel Voss (procedure table)</x:v>
      </x:c>
      <x:c r="E83" s="84" t="str">
        <x:v>Committee-approved opinion; conflicting rapporteur attribution in source</x:v>
      </x:c>
      <x:c r="F83" s="84" t="str">
        <x:v>JURI Amendment 18 — Recital 23; report pp. 207–208</x:v>
      </x:c>
      <x:c r="G83" s="84" t="str">
        <x:v>Committee opinion — proposed amendment
Historical proposal; not adopted. Commission withdrew COM(2017)10 on 6 October 2025.</x:v>
      </x:c>
      <x:c r="H83" s="84" t="str">
        <x:v>Default tracker blocking; cross-domain tracking blocking; device permission controls</x:v>
      </x:c>
      <x:c r="I83" s="84" t="str">
        <x:v>Adds blocking of cross-domain tracking by default and granular controls for scripts, geolocation, webcam and microphone.</x:v>
      </x:c>
      <x:c r="J83" s="84" t="str">
        <x:v>Proposed protective default and granular privacy controls.</x:v>
      </x:c>
      <x:c r="K83" s="85" t="n">
        <x:v>43013.5</x:v>
      </x:c>
      <x:c r="L83" s="86" t="inlineStr">
        <x:is>
          <x:t xml:space="preserve">European Parliament report A8-0324/2017 (20 October 2017): JURI opinion</x:t>
        </x:is>
      </x:c>
      <x:c r="M83"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3" s="86" t="inlineStr">
        <x:is>
          <x:t xml:space="preserve">Supporting official source</x:t>
        </x:is>
      </x:c>
      <x:c r="O83" s="86" t="inlineStr">
        <x:is>
          <x:t xml:space="preserve">Report/opinion attribution</x:t>
        </x:is>
      </x:c>
      <x:c r="P83" s="46" t="n">
        <x:v>2</x:v>
      </x:c>
      <x:c r="Q83" s="47" t="str">
        <x:v>Strongly favourable</x:v>
      </x:c>
      <x:c r="R83" s="47" t="str">
        <x:v>Adds default blocking of cross-domain tracking and more granular controls over scripts, location and hardware. This materially strengthens deployment of practical privacy controls.</x:v>
      </x:c>
      <x:c r="S83" s="47" t="str">
        <x:v>High</x:v>
      </x:c>
      <x:c r="T83" s="47" t="str">
        <x:v>No</x:v>
      </x:c>
      <x:c r="U83" s="47" t="str">
        <x:v>Not addressed</x:v>
      </x:c>
      <x:c r="V83" s="47" t="str">
        <x:v>Protective defaults; granular controls; visible and intelligible settings.</x:v>
      </x:c>
      <x:c r="W83" s="47" t="str">
        <x:v>Providers were to offer optional cookie controls without the same default cross-domain blocking requirement.</x:v>
      </x:c>
      <x:c r="X83" s="47" t="str">
        <x:v>Adds blocking of cross-domain tracking by default and granular controls for scripts, geolocation, webcam and microphone.</x:v>
      </x:c>
      <x:c r="Y83" s="47" t="str">
        <x:v>Collective committee/adopted text; original individual proposer not verified.</x:v>
      </x:c>
      <x:c r="Z83" s="47" t="str">
        <x:v>JURI Amendment 18 — Recital 23; report pp. 207–208</x:v>
      </x:c>
      <x:c r="AA83" s="47" t="str">
        <x:v>JURI Amendment 18 — Recital 23; report pp. 207–208</x:v>
      </x:c>
      <x:c r="AB83" s="47" t="str">
        <x:v>Direct side-by-side comparison in the downloaded official Parliament report PDF; committee section and amendment heading checked on 24 September 2026.</x:v>
      </x:c>
      <x:c r="AC83" s="48" t="n">
        <x:v>46289</x:v>
      </x:c>
      <x:c r="AD83" s="47" t="str">
        <x:v>PET-MEP-83</x:v>
      </x:c>
      <x:c r="AE83" t="n">
        <x:f>IF(ISNUMBER(P83),1,0)</x:f>
        <x:v>1</x:v>
      </x:c>
    </x:row>
    <x:row r="84" ht="140" customHeight="1">
      <x:c r="A84" s="84" t="str">
        <x:v>Proposed ePrivacy Regulation — EP report A8-0324/2017, JURI opinion</x:v>
      </x:c>
      <x:c r="B84" s="84" t="str">
        <x:v>Named technique</x:v>
      </x:c>
      <x:c r="C84" s="84" t="str">
        <x:v>Individual proposer not established in adopted text</x:v>
      </x:c>
      <x:c r="D84" s="84" t="str">
        <x:v>Pavel Svoboda (opinion cover); Axel Voss (procedure table)</x:v>
      </x:c>
      <x:c r="E84" s="84" t="str">
        <x:v>Committee-approved opinion; conflicting rapporteur attribution in source</x:v>
      </x:c>
      <x:c r="F84" s="84" t="str">
        <x:v>JURI Amendment 20 — Recital 25; report pp. 209–210</x:v>
      </x:c>
      <x:c r="G84" s="84" t="str">
        <x:v>Committee opinion — proposed amendment
Historical proposal; not adopted. Commission withdrew COM(2017)10 on 6 October 2025.</x:v>
      </x:c>
      <x:c r="H84" s="84" t="str">
        <x:v>Immediate anonymisation</x:v>
      </x:c>
      <x:c r="I84" s="84" t="str">
        <x:v>Requires consent or immediate anonymisation for device tracking, with statistical-only use, limited time/space and effective opt-out.</x:v>
      </x:c>
      <x:c r="J84" s="84" t="str">
        <x:v>Proposed safeguards for signal-based location analytics.</x:v>
      </x:c>
      <x:c r="K84" s="85" t="n">
        <x:v>43013.5</x:v>
      </x:c>
      <x:c r="L84" s="86" t="inlineStr">
        <x:is>
          <x:t xml:space="preserve">European Parliament report A8-0324/2017 (20 October 2017): JURI opinion</x:t>
        </x:is>
      </x:c>
      <x:c r="M84"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4" s="86" t="inlineStr">
        <x:is>
          <x:t xml:space="preserve">Supporting official source</x:t>
        </x:is>
      </x:c>
      <x:c r="O84" s="86" t="inlineStr">
        <x:is>
          <x:t xml:space="preserve">Report/opinion attribution</x:t>
        </x:is>
      </x:c>
      <x:c r="P84" s="49" t="n">
        <x:v>1</x:v>
      </x:c>
      <x:c r="Q84" s="50" t="str">
        <x:v>Favourable</x:v>
      </x:c>
      <x:c r="R84" s="50" t="str">
        <x:v>Adds immediate anonymisation as an alternative to consent for narrowly limited statistical counting. This is a concrete positive addition to technical safeguards.</x:v>
      </x:c>
      <x:c r="S84" s="50" t="str">
        <x:v>High</x:v>
      </x:c>
      <x:c r="T84" s="50" t="str">
        <x:v>No</x:v>
      </x:c>
      <x:c r="U84" s="50" t="str">
        <x:v>Not addressed</x:v>
      </x:c>
      <x:c r="V84" s="50" t="str">
        <x:v>Immediate anonymisation; time/space limits; statistical purpose; effective opt-out.</x:v>
      </x:c>
      <x:c r="W84" s="50" t="str">
        <x:v>Device tracking recital required notices without this additional consent-or-immediate-anonymisation requirement.</x:v>
      </x:c>
      <x:c r="X84" s="50" t="str">
        <x:v>Requires consent or immediate anonymisation for device tracking, with statistical-only use, limited time/space and effective opt-out.</x:v>
      </x:c>
      <x:c r="Y84" s="50" t="str">
        <x:v>Collective committee/adopted text; original individual proposer not verified.</x:v>
      </x:c>
      <x:c r="Z84" s="50" t="str">
        <x:v>JURI Amendment 20 — Recital 25; report pp. 209–210</x:v>
      </x:c>
      <x:c r="AA84" s="50" t="str">
        <x:v>JURI Amendment 20 — Recital 25; report pp. 209–210</x:v>
      </x:c>
      <x:c r="AB84" s="50" t="str">
        <x:v>Direct side-by-side comparison in the downloaded official Parliament report PDF; committee section and amendment heading checked on 24 September 2026.</x:v>
      </x:c>
      <x:c r="AC84" s="51" t="n">
        <x:v>46289</x:v>
      </x:c>
      <x:c r="AD84" s="50" t="str">
        <x:v>PET-MEP-84</x:v>
      </x:c>
      <x:c r="AE84" t="n">
        <x:f>IF(ISNUMBER(P84),1,0)</x:f>
        <x:v>1</x:v>
      </x:c>
    </x:row>
    <x:row r="85" ht="140" customHeight="1">
      <x:c r="A85" s="84" t="str">
        <x:v>Proposed ePrivacy Regulation — EP report A8-0324/2017, JURI opinion</x:v>
      </x:c>
      <x:c r="B85" s="84" t="str">
        <x:v>Named technique</x:v>
      </x:c>
      <x:c r="C85" s="84" t="str">
        <x:v>Individual proposer not established in adopted text</x:v>
      </x:c>
      <x:c r="D85" s="84" t="str">
        <x:v>Pavel Svoboda (opinion cover); Axel Voss (procedure table)</x:v>
      </x:c>
      <x:c r="E85" s="84" t="str">
        <x:v>Committee-approved opinion; conflicting rapporteur attribution in source</x:v>
      </x:c>
      <x:c r="F85" s="84" t="str">
        <x:v>JURI Amendment 21 — Recital 26; report pp. 210–211</x:v>
      </x:c>
      <x:c r="G85" s="84" t="str">
        <x:v>Committee opinion — proposed amendment
Historical proposal; not adopted. Commission withdrew COM(2017)10 on 6 October 2025.</x:v>
      </x:c>
      <x:c r="H85" s="84" t="str">
        <x:v>Encryption</x:v>
      </x:c>
      <x:c r="I85" s="84" t="str">
        <x:v>States that encryption is critical and Member State measures should not impose obligations weakening networks/services' security or encryption.</x:v>
      </x:c>
      <x:c r="J85" s="84" t="str">
        <x:v>Proposed protection against mandated weakening.</x:v>
      </x:c>
      <x:c r="K85" s="85" t="n">
        <x:v>43013.5</x:v>
      </x:c>
      <x:c r="L85" s="86" t="inlineStr">
        <x:is>
          <x:t xml:space="preserve">European Parliament report A8-0324/2017 (20 October 2017): JURI opinion</x:t>
        </x:is>
      </x:c>
      <x:c r="M85"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5" s="86" t="inlineStr">
        <x:is>
          <x:t xml:space="preserve">Supporting official source</x:t>
        </x:is>
      </x:c>
      <x:c r="O85" s="86" t="inlineStr">
        <x:is>
          <x:t xml:space="preserve">Report/opinion attribution</x:t>
        </x:is>
      </x:c>
      <x:c r="P85" s="46" t="n">
        <x:v>2</x:v>
      </x:c>
      <x:c r="Q85" s="47" t="str">
        <x:v>Strongly favourable</x:v>
      </x:c>
      <x:c r="R85" s="47" t="str">
        <x:v>Adds recognition of encryption as critical and rejects state obligations weakening it. This substantially strengthens protection of an identified privacy technology within the recital.</x:v>
      </x:c>
      <x:c r="S85" s="47" t="str">
        <x:v>Medium</x:v>
      </x:c>
      <x:c r="T85" s="47" t="str">
        <x:v>No</x:v>
      </x:c>
      <x:c r="U85" s="47" t="str">
        <x:v>Not addressed</x:v>
      </x:c>
      <x:c r="V85" s="47" t="str">
        <x:v>No weakening of network/service security or encryption.</x:v>
      </x:c>
      <x:c r="W85" s="47" t="str">
        <x:v>Commission discussed restrictions and legitimate authority requests without explicit protection against weakened encryption.</x:v>
      </x:c>
      <x:c r="X85" s="47" t="str">
        <x:v>States that encryption is critical and Member State measures should not impose obligations weakening networks/services' security or encryption.</x:v>
      </x:c>
      <x:c r="Y85" s="47" t="str">
        <x:v>Collective committee/adopted text; original individual proposer not verified.</x:v>
      </x:c>
      <x:c r="Z85" s="47" t="str">
        <x:v>JURI Amendment 21 — Recital 26; report pp. 210–211</x:v>
      </x:c>
      <x:c r="AA85" s="47" t="str">
        <x:v>JURI Amendment 21 — Recital 26; report pp. 210–211</x:v>
      </x:c>
      <x:c r="AB85" s="47" t="str">
        <x:v>Direct side-by-side comparison in the downloaded official Parliament report PDF; committee section and amendment heading checked on 24 September 2026.</x:v>
      </x:c>
      <x:c r="AC85" s="48" t="n">
        <x:v>46289</x:v>
      </x:c>
      <x:c r="AD85" s="47" t="str">
        <x:v>PET-MEP-85</x:v>
      </x:c>
      <x:c r="AE85" t="n">
        <x:f>IF(ISNUMBER(P85),1,0)</x:f>
        <x:v>1</x:v>
      </x:c>
    </x:row>
    <x:row r="86" ht="140" customHeight="1">
      <x:c r="A86" s="84" t="str">
        <x:v>Proposed ePrivacy Regulation — EP report A8-0324/2017, JURI opinion</x:v>
      </x:c>
      <x:c r="B86" s="84" t="str">
        <x:v>Named technique</x:v>
      </x:c>
      <x:c r="C86" s="84" t="str">
        <x:v>Individual proposer not established in adopted text</x:v>
      </x:c>
      <x:c r="D86" s="84" t="str">
        <x:v>Pavel Svoboda (opinion cover); Axel Voss (procedure table)</x:v>
      </x:c>
      <x:c r="E86" s="84" t="str">
        <x:v>Committee-approved opinion; conflicting rapporteur attribution in source</x:v>
      </x:c>
      <x:c r="F86" s="84" t="str">
        <x:v>JURI Amendment 25 — Recital 37; report pp. 213–214</x:v>
      </x:c>
      <x:c r="G86" s="84" t="str">
        <x:v>Committee opinion — proposed amendment
Historical proposal; not adopted. Commission withdrew COM(2017)10 on 6 October 2025.</x:v>
      </x:c>
      <x:c r="H86" s="84" t="str">
        <x:v>Encryption technologies</x:v>
      </x:c>
      <x:c r="I86" s="84" t="str">
        <x:v>Replaces a focus on informing users with provider duties to protect communications data using software and encryption and detect unauthorised access.</x:v>
      </x:c>
      <x:c r="J86" s="84" t="str">
        <x:v>Would strengthen security expectations; recital guidance.</x:v>
      </x:c>
      <x:c r="K86" s="85" t="n">
        <x:v>43013.5</x:v>
      </x:c>
      <x:c r="L86" s="86" t="inlineStr">
        <x:is>
          <x:t xml:space="preserve">European Parliament report A8-0324/2017 (20 October 2017): JURI opinion</x:t>
        </x:is>
      </x:c>
      <x:c r="M86"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6" s="86" t="inlineStr">
        <x:is>
          <x:t xml:space="preserve">Supporting official source</x:t>
        </x:is>
      </x:c>
      <x:c r="O86" s="86" t="inlineStr">
        <x:is>
          <x:t xml:space="preserve">Report/opinion attribution</x:t>
        </x:is>
      </x:c>
      <x:c r="P86" s="49" t="n">
        <x:v>1</x:v>
      </x:c>
      <x:c r="Q86" s="50" t="str">
        <x:v>Favourable</x:v>
      </x:c>
      <x:c r="R86" s="50" t="str">
        <x:v>Adds provider duties to use protective software and encryption and detect unauthorised access. This gives the techniques a more active implementation role at recital level.</x:v>
      </x:c>
      <x:c r="S86" s="50" t="str">
        <x:v>High</x:v>
      </x:c>
      <x:c r="T86" s="50" t="str">
        <x:v>No</x:v>
      </x:c>
      <x:c r="U86" s="50" t="str">
        <x:v>Not addressed</x:v>
      </x:c>
      <x:c r="V86" s="50" t="str">
        <x:v>Prevent and detect access/disclosure/alteration; encryption; security obligations.</x:v>
      </x:c>
      <x:c r="W86" s="50" t="str">
        <x:v>Commission emphasised informing users about protective software and encryption.</x:v>
      </x:c>
      <x:c r="X86" s="50" t="str">
        <x:v>Replaces a focus on informing users with provider duties to protect communications data using software and encryption and detect unauthorised access.</x:v>
      </x:c>
      <x:c r="Y86" s="50" t="str">
        <x:v>Collective committee/adopted text; original individual proposer not verified.</x:v>
      </x:c>
      <x:c r="Z86" s="50" t="str">
        <x:v>JURI Amendment 25 — Recital 37; report pp. 213–214</x:v>
      </x:c>
      <x:c r="AA86" s="50" t="str">
        <x:v>JURI Amendment 25 — Recital 37; report pp. 213–214</x:v>
      </x:c>
      <x:c r="AB86" s="50" t="str">
        <x:v>Direct side-by-side comparison in the downloaded official Parliament report PDF; committee section and amendment heading checked on 24 September 2026.</x:v>
      </x:c>
      <x:c r="AC86" s="51" t="n">
        <x:v>46289</x:v>
      </x:c>
      <x:c r="AD86" s="50" t="str">
        <x:v>PET-MEP-86</x:v>
      </x:c>
      <x:c r="AE86" t="n">
        <x:f>IF(ISNUMBER(P86),1,0)</x:f>
        <x:v>1</x:v>
      </x:c>
    </x:row>
    <x:row r="87" ht="140" customHeight="1">
      <x:c r="A87" s="84" t="str">
        <x:v>Proposed ePrivacy Regulation — EP report A8-0324/2017, JURI opinion</x:v>
      </x:c>
      <x:c r="B87" s="84" t="str">
        <x:v>Named technique</x:v>
      </x:c>
      <x:c r="C87" s="84" t="str">
        <x:v>Individual proposer not established in adopted text</x:v>
      </x:c>
      <x:c r="D87" s="84" t="str">
        <x:v>Pavel Svoboda (opinion cover); Axel Voss (procedure table)</x:v>
      </x:c>
      <x:c r="E87" s="84" t="str">
        <x:v>Committee-approved opinion; conflicting rapporteur attribution in source</x:v>
      </x:c>
      <x:c r="F87" s="84" t="str">
        <x:v>JURI Amendment 34 — Article 6(2)(c); report pp. 222–223</x:v>
      </x:c>
      <x:c r="G87" s="84" t="str">
        <x:v>Committee opinion — proposed amendment
Historical proposal; not adopted. Commission withdrew COM(2017)10 on 6 October 2025.</x:v>
      </x:c>
      <x:c r="H87" s="84" t="str">
        <x:v>Anonymisation—replaced necessity condition</x:v>
      </x:c>
      <x:c r="I87" s="84" t="str">
        <x:v>Replaces the condition that metadata-processing purposes cannot be fulfilled using anonymous information with a test that they cannot be fulfilled without processing that metadata.</x:v>
      </x:c>
      <x:c r="J87" s="84" t="str">
        <x:v>Would remove the express anonymous-information comparison in the metadata consent route; Article 6(3)(b)'s anonymous-information test remains.</x:v>
      </x:c>
      <x:c r="K87" s="85" t="n">
        <x:v>43013.5</x:v>
      </x:c>
      <x:c r="L87" s="86" t="inlineStr">
        <x:is>
          <x:t xml:space="preserve">European Parliament report A8-0324/2017 (20 October 2017): JURI opinion</x:t>
        </x:is>
      </x:c>
      <x:c r="M87"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7" s="86" t="inlineStr">
        <x:is>
          <x:t xml:space="preserve">Supporting official source</x:t>
        </x:is>
      </x:c>
      <x:c r="O87" s="86" t="inlineStr">
        <x:is>
          <x:t xml:space="preserve">Report/opinion attribution</x:t>
        </x:is>
      </x:c>
      <x:c r="P87" s="46" t="n">
        <x:v>-1</x:v>
      </x:c>
      <x:c r="Q87" s="47" t="str">
        <x:v>Less favourable</x:v>
      </x:c>
      <x:c r="R87" s="47" t="str">
        <x:v>Replaces that anonymous-alternative test with a general requirement that metadata processing be necessary. This weakens express recognition of anonymisation in the selected provision.</x:v>
      </x:c>
      <x:c r="S87" s="47" t="str">
        <x:v>High</x:v>
      </x:c>
      <x:c r="T87" s="47" t="str">
        <x:v>No</x:v>
      </x:c>
      <x:c r="U87" s="47" t="str">
        <x:v>Not addressed</x:v>
      </x:c>
      <x:c r="V87" s="47" t="str">
        <x:v>Prior informed consent and necessity remain; anonymous-alternative preference removed.</x:v>
      </x:c>
      <x:c r="W87" s="47" t="str">
        <x:v>Consented metadata processing was expressly conditional on anonymous information being insufficient.</x:v>
      </x:c>
      <x:c r="X87" s="47" t="str">
        <x:v>Replaces the condition that metadata-processing purposes cannot be fulfilled using anonymous information with a test that they cannot be fulfilled without processing that metadata.</x:v>
      </x:c>
      <x:c r="Y87" s="47" t="str">
        <x:v>Collective committee/adopted text; original individual proposer not verified.</x:v>
      </x:c>
      <x:c r="Z87" s="47" t="str">
        <x:v>JURI Amendment 34 — Article 6(2)(c); report pp. 222–223</x:v>
      </x:c>
      <x:c r="AA87" s="47" t="str">
        <x:v>JURI Amendment 34 — Article 6(2)(c); report pp. 222–223</x:v>
      </x:c>
      <x:c r="AB87" s="47" t="str">
        <x:v>Direct side-by-side comparison in the downloaded official Parliament report PDF; committee section and amendment heading checked on 24 September 2026.</x:v>
      </x:c>
      <x:c r="AC87" s="48" t="n">
        <x:v>46289</x:v>
      </x:c>
      <x:c r="AD87" s="47" t="str">
        <x:v>PET-MEP-87</x:v>
      </x:c>
      <x:c r="AE87" t="n">
        <x:f>IF(ISNUMBER(P87),1,0)</x:f>
        <x:v>1</x:v>
      </x:c>
    </x:row>
    <x:row r="88" ht="140" customHeight="1">
      <x:c r="A88" s="84" t="str">
        <x:v>Proposed ePrivacy Regulation — EP report A8-0324/2017, JURI opinion</x:v>
      </x:c>
      <x:c r="B88" s="84" t="str">
        <x:v>Named technique</x:v>
      </x:c>
      <x:c r="C88" s="84" t="str">
        <x:v>Individual proposer not established in adopted text</x:v>
      </x:c>
      <x:c r="D88" s="84" t="str">
        <x:v>Pavel Svoboda (opinion cover); Axel Voss (procedure table)</x:v>
      </x:c>
      <x:c r="E88" s="84" t="str">
        <x:v>Committee-approved opinion; conflicting rapporteur attribution in source</x:v>
      </x:c>
      <x:c r="F88" s="84" t="str">
        <x:v>JURI Amendment 36 — Article 8(2)(ab) and new 8(2a); report pp. 227–228</x:v>
      </x:c>
      <x:c r="G88" s="84" t="str">
        <x:v>Committee opinion — proposed amendment
Historical proposal; not adopted. Commission withdrew COM(2017)10 on 6 October 2025.</x:v>
      </x:c>
      <x:c r="H88" s="84" t="str">
        <x:v>Anonymisation</x:v>
      </x:c>
      <x:c r="I88" s="84" t="str">
        <x:v>Adds an anonymised-data collection exception with controls: statistical counting only, tracking limited in time/space, immediate deletion/anonymisation after purpose fulfilled, and effective opt-out.</x:v>
      </x:c>
      <x:c r="J88" s="84" t="str">
        <x:v>Proposed operative safeguards for device-emission data.</x:v>
      </x:c>
      <x:c r="K88" s="85" t="n">
        <x:v>43013.5</x:v>
      </x:c>
      <x:c r="L88" s="86" t="inlineStr">
        <x:is>
          <x:t xml:space="preserve">European Parliament report A8-0324/2017 (20 October 2017): JURI opinion</x:t>
        </x:is>
      </x:c>
      <x:c r="M88"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8" s="86" t="inlineStr">
        <x:is>
          <x:t xml:space="preserve">Supporting official source</x:t>
        </x:is>
      </x:c>
      <x:c r="O88" s="86" t="inlineStr">
        <x:is>
          <x:t xml:space="preserve">Report/opinion attribution</x:t>
        </x:is>
      </x:c>
      <x:c r="P88" s="49" t="n">
        <x:v>1</x:v>
      </x:c>
      <x:c r="Q88" s="50" t="str">
        <x:v>Favourable</x:v>
      </x:c>
      <x:c r="R88" s="50" t="str">
        <x:v>Adds anonymised collection and prompt deletion/anonymisation for narrowly limited statistical use. This creates a practical additional role for anonymisation with safeguards against persistent tracking.</x:v>
      </x:c>
      <x:c r="S88" s="50" t="str">
        <x:v>High</x:v>
      </x:c>
      <x:c r="T88" s="50" t="str">
        <x:v>No</x:v>
      </x:c>
      <x:c r="U88" s="50" t="str">
        <x:v>Not addressed</x:v>
      </x:c>
      <x:c r="V88" s="50" t="str">
        <x:v>Risk mitigation; statistics only; time/space limits; immediate deletion/anonymisation; opt-out.</x:v>
      </x:c>
      <x:c r="W88" s="50" t="str">
        <x:v>Article8 lacked this anonymised collection route and its linked statistical-counting controls.</x:v>
      </x:c>
      <x:c r="X88" s="50" t="str">
        <x:v>Adds an anonymised-data collection exception with controls: statistical counting only, tracking limited in time/space, immediate deletion/anonymisation after purpose fulfilled, and effective opt-out.</x:v>
      </x:c>
      <x:c r="Y88" s="50" t="str">
        <x:v>Collective committee/adopted text; original individual proposer not verified.</x:v>
      </x:c>
      <x:c r="Z88" s="50" t="str">
        <x:v>JURI Amendment 36 — Article 8(2)(ab) and new 8(2a); report pp. 227–228</x:v>
      </x:c>
      <x:c r="AA88" s="50" t="str">
        <x:v>JURI Amendment 36 — Article 8(2)(ab) and new 8(2a); report pp. 227–228</x:v>
      </x:c>
      <x:c r="AB88" s="50" t="str">
        <x:v>Direct side-by-side comparison in the downloaded official Parliament report PDF; committee section and amendment heading checked on 24 September 2026.</x:v>
      </x:c>
      <x:c r="AC88" s="51" t="n">
        <x:v>46289</x:v>
      </x:c>
      <x:c r="AD88" s="50" t="str">
        <x:v>PET-MEP-88</x:v>
      </x:c>
      <x:c r="AE88" t="n">
        <x:f>IF(ISNUMBER(P88),1,0)</x:f>
        <x:v>1</x:v>
      </x:c>
    </x:row>
    <x:row r="89" ht="140" customHeight="1">
      <x:c r="A89" s="84" t="str">
        <x:v>Proposed ePrivacy Regulation — EP report A8-0324/2017, JURI opinion</x:v>
      </x:c>
      <x:c r="B89" s="84" t="str">
        <x:v>Related safeguard</x:v>
      </x:c>
      <x:c r="C89" s="84" t="str">
        <x:v>Individual proposer not established in adopted text</x:v>
      </x:c>
      <x:c r="D89" s="84" t="str">
        <x:v>Pavel Svoboda (opinion cover); Axel Voss (procedure table)</x:v>
      </x:c>
      <x:c r="E89" s="84" t="str">
        <x:v>Committee-approved opinion; conflicting rapporteur attribution in source</x:v>
      </x:c>
      <x:c r="F89" s="84" t="str">
        <x:v>JURI Amendment 38 — Article 10; report pp. 229–230</x:v>
      </x:c>
      <x:c r="G89" s="84" t="str">
        <x:v>Committee opinion — proposed amendment
Historical proposal; not adopted. Commission withdrew COM(2017)10 on 6 October 2025.</x:v>
      </x:c>
      <x:c r="H89" s="84" t="str">
        <x:v>Protective defaults; browser privacy signals</x:v>
      </x:c>
      <x:c r="I89" s="84" t="str">
        <x:v>Adds protective defaults, accessible settings and binding signals to other parties; requests EDPB technical-specification/signalling guidance.</x:v>
      </x:c>
      <x:c r="J89" s="84" t="str">
        <x:v>Would make technical privacy settings binding and support interoperability through EDPB guidance.</x:v>
      </x:c>
      <x:c r="K89" s="85" t="n">
        <x:v>43013.5</x:v>
      </x:c>
      <x:c r="L89" s="86" t="inlineStr">
        <x:is>
          <x:t xml:space="preserve">European Parliament report A8-0324/2017 (20 October 2017): JURI opinion</x:t>
        </x:is>
      </x:c>
      <x:c r="M89"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89" s="86" t="inlineStr">
        <x:is>
          <x:t xml:space="preserve">Supporting official source</x:t>
        </x:is>
      </x:c>
      <x:c r="O89" s="86" t="inlineStr">
        <x:is>
          <x:t xml:space="preserve">Report/opinion attribution</x:t>
        </x:is>
      </x:c>
      <x:c r="P89" s="46" t="n">
        <x:v>2</x:v>
      </x:c>
      <x:c r="Q89" s="47" t="str">
        <x:v>Strongly favourable</x:v>
      </x:c>
      <x:c r="R89" s="47" t="str">
        <x:v>Adds protective defaults, accessible choices and binding technical signals backed by EDPB guidance. Taken together these changes materially strengthen practical privacy controls.</x:v>
      </x:c>
      <x:c r="S89" s="47" t="str">
        <x:v>High</x:v>
      </x:c>
      <x:c r="T89" s="47" t="str">
        <x:v>No</x:v>
      </x:c>
      <x:c r="U89" s="47" t="str">
        <x:v>Not addressed</x:v>
      </x:c>
      <x:c r="V89" s="47" t="str">
        <x:v>Protective defaults; enforceable signals; accessible settings; technical guidance.</x:v>
      </x:c>
      <x:c r="W89" s="47" t="str">
        <x:v>Software offered a third-party blocking option and obtained installation-stage setting consent.</x:v>
      </x:c>
      <x:c r="X89" s="47" t="str">
        <x:v>Adds protective defaults, accessible settings and binding signals to other parties; requests EDPB technical-specification/signalling guidance.</x:v>
      </x:c>
      <x:c r="Y89" s="47" t="str">
        <x:v>Collective committee/adopted text; original individual proposer not verified.</x:v>
      </x:c>
      <x:c r="Z89" s="47" t="str">
        <x:v>JURI Amendment 38 — Article 10; report pp. 229–230</x:v>
      </x:c>
      <x:c r="AA89" s="47" t="str">
        <x:v>JURI Amendment 38 — Article 10; report pp. 229–230</x:v>
      </x:c>
      <x:c r="AB89" s="47" t="str">
        <x:v>Direct side-by-side comparison in the downloaded official Parliament report PDF; committee section and amendment heading checked on 24 September 2026.</x:v>
      </x:c>
      <x:c r="AC89" s="48" t="n">
        <x:v>46289</x:v>
      </x:c>
      <x:c r="AD89" s="47" t="str">
        <x:v>PET-MEP-89</x:v>
      </x:c>
      <x:c r="AE89" t="n">
        <x:f>IF(ISNUMBER(P89),1,0)</x:f>
        <x:v>1</x:v>
      </x:c>
    </x:row>
    <x:row r="90" ht="140" customHeight="1">
      <x:c r="A90" s="84" t="str">
        <x:v>Proposed ePrivacy Regulation — EP report A8-0324/2017, JURI opinion</x:v>
      </x:c>
      <x:c r="B90" s="84" t="str">
        <x:v>Related safeguard</x:v>
      </x:c>
      <x:c r="C90" s="84" t="str">
        <x:v>Individual proposer not established in adopted text</x:v>
      </x:c>
      <x:c r="D90" s="84" t="str">
        <x:v>Pavel Svoboda (opinion cover); Axel Voss (procedure table)</x:v>
      </x:c>
      <x:c r="E90" s="84" t="str">
        <x:v>Committee-approved opinion; conflicting rapporteur attribution in source</x:v>
      </x:c>
      <x:c r="F90" s="84" t="str">
        <x:v>JURI Amendment 39 — New Article 10a; report pp. 230–231</x:v>
      </x:c>
      <x:c r="G90" s="84" t="str">
        <x:v>Committee opinion — proposed amendment
Historical proposal; not adopted. Commission withdrew COM(2017)10 on 6 October 2025.</x:v>
      </x:c>
      <x:c r="H90" s="84" t="str">
        <x:v>Browser privacy settings—override</x:v>
      </x:c>
      <x:c r="I90" s="84" t="str">
        <x:v>Requires subsequent specific consent to prevail over installation settings and prohibits software from blocking processing legally authorised under listed Article 8 exceptions.</x:v>
      </x:c>
      <x:c r="J90" s="84" t="str">
        <x:v>Would constrain the effect of protective browser settings.</x:v>
      </x:c>
      <x:c r="K90" s="85" t="n">
        <x:v>43013.5</x:v>
      </x:c>
      <x:c r="L90" s="86" t="inlineStr">
        <x:is>
          <x:t xml:space="preserve">European Parliament report A8-0324/2017 (20 October 2017): JURI opinion</x:t>
        </x:is>
      </x:c>
      <x:c r="M90" s="84" t="str">
        <x:v>Verified against official report text, proposed right-hand column; no explicit PET terminology. JURI opinion dated 5 October 2017; adopted 2 October 2017. Cover p.191 names Pavel Svoboda, while procedure p.242 names Axel Voss as rapporteur; source discrepancy retained. Attribution: JURI opinion dated 5 October 2017, cover p. 191; procedure p. 242. The cover names Pavel Svoboda; the procedure table names Axel Voss. Neither is verified as an individual signatory to this amendment.</x:v>
      </x:c>
      <x:c r="N90" s="86" t="inlineStr">
        <x:is>
          <x:t xml:space="preserve">Supporting official source</x:t>
        </x:is>
      </x:c>
      <x:c r="O90" s="86" t="inlineStr">
        <x:is>
          <x:t xml:space="preserve">Report/opinion attribution</x:t>
        </x:is>
      </x:c>
      <x:c r="P90" s="49" t="n">
        <x:v>-1</x:v>
      </x:c>
      <x:c r="Q90" s="50" t="str">
        <x:v>Less favourable</x:v>
      </x:c>
      <x:c r="R90" s="50" t="str">
        <x:v>Requires software to permit listed legally authorised processing regardless of browser settings and gives specific consent precedence. This narrows the operation of blocking technologies, without itself establishing opposition to PETs generally.</x:v>
      </x:c>
      <x:c r="S90" s="50" t="str">
        <x:v>Medium</x:v>
      </x:c>
      <x:c r="T90" s="50" t="str">
        <x:v>No</x:v>
      </x:c>
      <x:c r="U90" s="50" t="str">
        <x:v>Not addressed</x:v>
      </x:c>
      <x:c r="V90" s="50" t="str">
        <x:v>Specific consent takes precedence; listed lawful-processing exceptions override blocking settings.</x:v>
      </x:c>
      <x:c r="W90" s="50" t="str">
        <x:v>No equivalent Article10a requiring software to yield to specified processing permissions.</x:v>
      </x:c>
      <x:c r="X90" s="50" t="str">
        <x:v>Requires subsequent specific consent to prevail over installation settings and prohibits software from blocking processing legally authorised under listed Article 8 exceptions.</x:v>
      </x:c>
      <x:c r="Y90" s="50" t="str">
        <x:v>Collective committee/adopted text; original individual proposer not verified.</x:v>
      </x:c>
      <x:c r="Z90" s="50" t="str">
        <x:v>JURI Amendment 39 — New Article 10a; report pp. 230–231</x:v>
      </x:c>
      <x:c r="AA90" s="50" t="str">
        <x:v>JURI Amendment 39 — New Article 10a; report pp. 230–231</x:v>
      </x:c>
      <x:c r="AB90" s="50" t="str">
        <x:v>Direct side-by-side comparison in the downloaded official Parliament report PDF; committee section and amendment heading checked on 24 September 2026.</x:v>
      </x:c>
      <x:c r="AC90" s="51" t="n">
        <x:v>46289</x:v>
      </x:c>
      <x:c r="AD90" s="50" t="str">
        <x:v>PET-MEP-90</x:v>
      </x:c>
      <x:c r="AE90" t="n">
        <x:f>IF(ISNUMBER(P90),1,0)</x:f>
        <x:v>1</x:v>
      </x:c>
    </x:row>
    <x:row r="91" ht="112" customHeight="1">
      <x:c r="A91" s="84" t="str">
        <x:v>Digital Omnibus COM(2025)837 — MEP amendment 99</x:v>
      </x:c>
      <x:c r="B91" s="84" t="str">
        <x:v>Related privacy wording</x:v>
      </x:c>
      <x:c r="C91" s="84" t="str">
        <x:v>Julie Rechagneux, Mélanie Disdier, Aleksandar Nikolic, Pierre-Romain Thionnet, Alexandre Varaut, Fabrice Leggeri, Marion Maréchal, António Tânger Corrêa, Christophe Bay</x:v>
      </x:c>
      <x:c r="D91" s="84" t="str"/>
      <x:c r="E91" s="84" t="str">
        <x:v>Named signatories to tabled amendment</x:v>
      </x:c>
      <x:c r="F91" s="84" t="str">
        <x:v>Amendment 99 — Recital 4 a (new)</x:v>
      </x:c>
      <x:c r="G91" s="84" t="str">
        <x:v>MEP amendment to proposed Regulation
Tabled 27 July 2026; proposal stage; individual adoption not established</x:v>
      </x:c>
      <x:c r="H91" s="84" t="str">
        <x:v>Privacy-preserving technologies; safeguards for pseudonymised data</x:v>
      </x:c>
      <x:c r="I91" s="84" t="str">
        <x:v>Adds recital 4a proposing PETs alongside portability, interoperability and continuity measures to protect high-value datasets and digital services against third-country restrictions or unilateral service disruption.</x:v>
      </x:c>
      <x:c r="J91" s="84" t="str">
        <x:v>Proposed recital only; no binding effect. Not an adopted obligation or institutional position.</x:v>
      </x:c>
      <x:c r="K91" s="85" t="n">
        <x:v>46230.5</x:v>
      </x:c>
      <x:c r="L91" s="86" t="inlineStr">
        <x:is>
          <x:t xml:space="preserve">European Parliament Digital Omnibus amendments 79–250, PE786.820v01-00, procedure 2025/0360(COD)</x:t>
        </x:is>
      </x:c>
      <x:c r="M91" s="84" t="str">
        <x:v>Source wording: “privacy-preserving technologies” (Amendment 99 — Recital 4 a (new)). Compared amendment column with Commission column in PE786.820v01-00. Proposed recital wording, not an adopted operative GDPR/Data Act provision. Source pages 19, 20. Attribution: The proposing MEPs are the signatories named above this amendment in the official tabled-amendment document.</x:v>
      </x:c>
      <x:c r="N91" s="86" t="inlineStr">
        <x:is>
          <x:t xml:space="preserve">Official procedure and document list</x:t>
        </x:is>
      </x:c>
      <x:c r="O91" s="86" t="inlineStr">
        <x:is>
          <x:t xml:space="preserve">Official amendment signatories</x:t>
        </x:is>
      </x:c>
      <x:c r="P91" s="46" t="n">
        <x:v>1</x:v>
      </x:c>
      <x:c r="Q91" s="47" t="str">
        <x:v>Favourable</x:v>
      </x:c>
      <x:c r="R91" s="47" t="str">
        <x:v>Adds PETs to the measures proposed for protecting important datasets against third-country service disruption. This is supportive recital-level recognition, without an independent deployment obligation.</x:v>
      </x:c>
      <x:c r="S91" s="47" t="str">
        <x:v>High</x:v>
      </x:c>
      <x:c r="T91" s="47" t="str">
        <x:v>Yes</x:v>
      </x:c>
      <x:c r="U91" s="47" t="str">
        <x:v>Not addressed</x:v>
      </x:c>
      <x:c r="V91" s="47" t="str">
        <x:v>Technical and contractual continuity measures; protection irrespective of provider status.</x:v>
      </x:c>
      <x:c r="W91" s="47" t="str">
        <x:v>No corresponding recital on PETs and service-dependency resilience.</x:v>
      </x:c>
      <x:c r="X91" s="47" t="str">
        <x:v>Adds recital 4a proposing PETs alongside portability, interoperability and continuity measures to protect high-value datasets and digital services against third-country restrictions or unilateral service disruption.</x:v>
      </x:c>
      <x:c r="Y91" s="47" t="str"/>
      <x:c r="Z91" s="47" t="str">
        <x:v>Amendment 99 — Recital 4 a (new)</x:v>
      </x:c>
      <x:c r="AA91" s="47" t="str">
        <x:v>PE786.820v01-00; Amendment 99; PDF page 19; baseline and proposed columns plus signatory heading</x:v>
      </x:c>
      <x:c r="AB91" s="47" t="str">
        <x:v>Full official Parliament PDF downloaded through its browser PDF viewer on 24 September 2026; original/proposed text and individual signatory heading inspected. Score is an analytical interpretation, not a source-provided label.</x:v>
      </x:c>
      <x:c r="AC91" s="48" t="n">
        <x:v>46289</x:v>
      </x:c>
      <x:c r="AD91" s="47" t="str">
        <x:v>PET-MEP-91</x:v>
      </x:c>
      <x:c r="AE91" t="n">
        <x:f>IF(ISNUMBER(P91),1,0)</x:f>
        <x:v>1</x:v>
      </x:c>
    </x:row>
    <x:row r="92" ht="112" customHeight="1">
      <x:c r="A92" s="84" t="str">
        <x:v>Digital Omnibus COM(2025)837 — MEP amendment 186</x:v>
      </x:c>
      <x:c r="B92" s="84" t="str">
        <x:v>Related privacy wording</x:v>
      </x:c>
      <x:c r="C92" s="84" t="str">
        <x:v>Julie Rechagneux, Mélanie Disdier, Aleksandar Nikolic, Pierre-Romain Thionnet, Alexandre Varaut, Fabrice Leggeri, Marion Maréchal, Christophe Bay</x:v>
      </x:c>
      <x:c r="D92" s="84" t="str"/>
      <x:c r="E92" s="84" t="str">
        <x:v>Named signatories to tabled amendment</x:v>
      </x:c>
      <x:c r="F92" s="84" t="str">
        <x:v>Amendment 186 — Recital 24 a (new)</x:v>
      </x:c>
      <x:c r="G92" s="84" t="str">
        <x:v>MEP amendment to proposed Regulation
Tabled 27 July 2026; proposal stage; individual adoption not established</x:v>
      </x:c>
      <x:c r="H92" s="84" t="str">
        <x:v>Anonymisation; differential privacy; generalisation; suppression; randomisation; synthetic data; secure processing environments</x:v>
      </x:c>
      <x:c r="I92" s="84" t="str">
        <x:v>Adds recital 24a encouraging Member States to support public bodies in applying named PETs for data sharing and reuse, combined where appropriate with DPIAs and secure environments; expressly retains GDPR Articles 6 and 9 requirements.</x:v>
      </x:c>
      <x:c r="J92" s="84" t="str">
        <x:v>Proposed recital only; no binding effect. Not an adopted obligation or institutional position.</x:v>
      </x:c>
      <x:c r="K92" s="85" t="n">
        <x:v>46230.5</x:v>
      </x:c>
      <x:c r="L92" s="86" t="inlineStr">
        <x:is>
          <x:t xml:space="preserve">European Parliament Digital Omnibus amendments 79–250, PE786.820v01-00, procedure 2025/0360(COD)</x:t>
        </x:is>
      </x:c>
      <x:c r="M92" s="84" t="str">
        <x:v>Source wording: “privacy-preserving methods” (Amendment 186 — Recital 24 a (new)). Compared amendment column with Commission column in PE786.820v01-00. Proposed recital wording, not an adopted operative GDPR/Data Act provision. Source pages 104. Attribution: The proposing MEPs are the signatories named above this amendment in the official tabled-amendment document.</x:v>
      </x:c>
      <x:c r="N92" s="86" t="inlineStr">
        <x:is>
          <x:t xml:space="preserve">Official procedure and document list</x:t>
        </x:is>
      </x:c>
      <x:c r="O92" s="86" t="inlineStr">
        <x:is>
          <x:t xml:space="preserve">Official amendment signatories</x:t>
        </x:is>
      </x:c>
      <x:c r="P92" s="49" t="n">
        <x:v>2</x:v>
      </x:c>
      <x:c r="Q92" s="50" t="str">
        <x:v>Strongly favourable</x:v>
      </x:c>
      <x:c r="R92" s="50" t="str">
        <x:v>Introduces concrete Member State support for public-sector deployment of several named PETs to enable data sharing. The accompanying safeguards qualify that support without negating it.</x:v>
      </x:c>
      <x:c r="S92" s="50" t="str">
        <x:v>High</x:v>
      </x:c>
      <x:c r="T92" s="50" t="str">
        <x:v>Yes</x:v>
      </x:c>
      <x:c r="U92" s="50" t="str">
        <x:v>Not addressed</x:v>
      </x:c>
      <x:c r="V92" s="50" t="str">
        <x:v>Articles 6 and 9 GDPR; DPIAs where appropriate; secure environments.</x:v>
      </x:c>
      <x:c r="W92" s="50" t="str">
        <x:v>No corresponding recital supporting public bodies in applying these techniques.</x:v>
      </x:c>
      <x:c r="X92" s="50" t="str">
        <x:v>Adds recital 24a encouraging Member States to support public bodies in applying named PETs for data sharing and reuse, combined where appropriate with DPIAs and secure environments; expressly retains GDPR Articles 6 and 9 requirements.</x:v>
      </x:c>
      <x:c r="Y92" s="50" t="str"/>
      <x:c r="Z92" s="50" t="str">
        <x:v>Amendment 186 — Recital 24 a (new)</x:v>
      </x:c>
      <x:c r="AA92" s="50" t="str">
        <x:v>PE786.820v01-00; Amendment 186; PDF page 104; baseline and proposed columns plus signatory heading</x:v>
      </x:c>
      <x:c r="AB92" s="50" t="str">
        <x:v>Full official Parliament PDF downloaded through its browser PDF viewer on 24 September 2026; original/proposed text and individual signatory heading inspected. Score is an analytical interpretation, not a source-provided label.</x:v>
      </x:c>
      <x:c r="AC92" s="51" t="n">
        <x:v>46289</x:v>
      </x:c>
      <x:c r="AD92" s="50" t="str">
        <x:v>PET-MEP-92</x:v>
      </x:c>
      <x:c r="AE92" t="n">
        <x:f>IF(ISNUMBER(P92),1,0)</x:f>
        <x:v>1</x:v>
      </x:c>
    </x:row>
    <x:row r="93" ht="112" customHeight="1">
      <x:c r="A93" s="84" t="str">
        <x:v>Digital Omnibus COM(2025)837 — MEP amendment 188</x:v>
      </x:c>
      <x:c r="B93" s="84" t="str">
        <x:v>Named technique</x:v>
      </x:c>
      <x:c r="C93" s="84" t="str">
        <x:v>Julie Rechagneux, Mélanie Disdier, Aleksandar Nikolic, Pierre-Romain Thionnet, Alexandre Varaut, Fabrice Leggeri, Marion Maréchal, António Tânger Corrêa, Christophe Bay</x:v>
      </x:c>
      <x:c r="D93" s="84" t="str"/>
      <x:c r="E93" s="84" t="str">
        <x:v>Named signatories to tabled amendment</x:v>
      </x:c>
      <x:c r="F93" s="84" t="str">
        <x:v>Amendment 188 — Recital 24 b (new)</x:v>
      </x:c>
      <x:c r="G93" s="84" t="str">
        <x:v>MEP amendment to proposed Regulation
Tabled 27 July 2026; proposal stage; individual adoption not established</x:v>
      </x:c>
      <x:c r="H93" s="84" t="str">
        <x:v>Anonymisation; prohibition of re-identification; anonymisation research</x:v>
      </x:c>
      <x:c r="I93" s="84" t="str">
        <x:v>Adds recital 24b excluding genuinely anonymous data from data-protection principles and proposing a prohibition on re-identification, with a GDPR-compliant research exception for testing and improving anonymisation.</x:v>
      </x:c>
      <x:c r="J93" s="84" t="str">
        <x:v>Proposed recital only; no binding effect. Not an adopted obligation or institutional position.</x:v>
      </x:c>
      <x:c r="K93" s="85" t="n">
        <x:v>46230.5</x:v>
      </x:c>
      <x:c r="L93" s="86" t="inlineStr">
        <x:is>
          <x:t xml:space="preserve">European Parliament Digital Omnibus amendments 79–250, PE786.820v01-00, procedure 2025/0360(COD)</x:t>
        </x:is>
      </x:c>
      <x:c r="M93" s="84" t="str">
        <x:v>Compared amendment column with Commission column in PE786.820v01-00. Proposed recital wording, not an adopted operative GDPR/Data Act provision. Source pages 105. Attribution: The proposing MEPs are the signatories named above this amendment in the official tabled-amendment document.</x:v>
      </x:c>
      <x:c r="N93" s="86" t="inlineStr">
        <x:is>
          <x:t xml:space="preserve">Official procedure and document list</x:t>
        </x:is>
      </x:c>
      <x:c r="O93" s="86" t="inlineStr">
        <x:is>
          <x:t xml:space="preserve">Official amendment signatories</x:t>
        </x:is>
      </x:c>
      <x:c r="P93" s="46" t="n">
        <x:v>1</x:v>
      </x:c>
      <x:c r="Q93" s="47" t="str">
        <x:v>Favourable</x:v>
      </x:c>
      <x:c r="R93" s="47" t="str">
        <x:v>Adds an express protected space for research that tests and improves anonymisation, alongside a re-identification prohibition. That limited practical support for robust anonymisation warrants a positive score.</x:v>
      </x:c>
      <x:c r="S93" s="47" t="str">
        <x:v>High</x:v>
      </x:c>
      <x:c r="T93" s="47" t="str">
        <x:v>Yes</x:v>
      </x:c>
      <x:c r="U93" s="47" t="str">
        <x:v>Not addressed</x:v>
      </x:c>
      <x:c r="V93" s="47" t="str">
        <x:v>Research exception must comply with GDPR; genuinely anonymous threshold.</x:v>
      </x:c>
      <x:c r="W93" s="47" t="str">
        <x:v>No corresponding recital prohibiting re-identification while protecting anonymisation research.</x:v>
      </x:c>
      <x:c r="X93" s="47" t="str">
        <x:v>Adds recital 24b excluding genuinely anonymous data from data-protection principles and proposing a prohibition on re-identification, with a GDPR-compliant research exception for testing and improving anonymisation.</x:v>
      </x:c>
      <x:c r="Y93" s="47" t="str"/>
      <x:c r="Z93" s="47" t="str">
        <x:v>Amendment 188 — Recital 24 b (new)</x:v>
      </x:c>
      <x:c r="AA93" s="47" t="str">
        <x:v>PE786.820v01-00; Amendment 188; PDF page 105; baseline and proposed columns plus signatory heading</x:v>
      </x:c>
      <x:c r="AB93" s="47" t="str">
        <x:v>Full official Parliament PDF downloaded through its browser PDF viewer on 24 September 2026; original/proposed text and individual signatory heading inspected. Score is an analytical interpretation, not a source-provided label.</x:v>
      </x:c>
      <x:c r="AC93" s="48" t="n">
        <x:v>46289</x:v>
      </x:c>
      <x:c r="AD93" s="47" t="str">
        <x:v>PET-MEP-93</x:v>
      </x:c>
      <x:c r="AE93" t="n">
        <x:f>IF(ISNUMBER(P93),1,0)</x:f>
        <x:v>1</x:v>
      </x:c>
    </x:row>
    <x:row r="94" ht="112" customHeight="1">
      <x:c r="A94" s="84" t="str">
        <x:v>Digital Omnibus COM(2025)837 — MEP amendment 190</x:v>
      </x:c>
      <x:c r="B94" s="84" t="str">
        <x:v>Named technique</x:v>
      </x:c>
      <x:c r="C94" s="84" t="str">
        <x:v>Julie Rechagneux, Mélanie Disdier, Aleksandar Nikolic, Pierre-Romain Thionnet, Alexandre Varaut, Fabrice Leggeri, Marion Maréchal, Christophe Bay</x:v>
      </x:c>
      <x:c r="D94" s="84" t="str"/>
      <x:c r="E94" s="84" t="str">
        <x:v>Named signatories to tabled amendment</x:v>
      </x:c>
      <x:c r="F94" s="84" t="str">
        <x:v>Amendment 190 — Recital 24 c (new)</x:v>
      </x:c>
      <x:c r="G94" s="84" t="str">
        <x:v>MEP amendment to proposed Regulation
Tabled 27 July 2026; proposal stage; individual adoption not established</x:v>
      </x:c>
      <x:c r="H94" s="84" t="str">
        <x:v>Anonymisation; pseudonymisation; aggregation; disclosure control; encryption; secure processing environments</x:v>
      </x:c>
      <x:c r="I94" s="84" t="str">
        <x:v>Adds recital 24c calling for public-sector reuse risk assessment and proportionate named safeguards, including evaluation of residual re-identification risks against means reasonably likely to be used.</x:v>
      </x:c>
      <x:c r="J94" s="84" t="str">
        <x:v>Proposed recital only; no binding effect. Not an adopted obligation or institutional position.</x:v>
      </x:c>
      <x:c r="K94" s="85" t="n">
        <x:v>46230.5</x:v>
      </x:c>
      <x:c r="L94" s="86" t="inlineStr">
        <x:is>
          <x:t xml:space="preserve">European Parliament Digital Omnibus amendments 79–250, PE786.820v01-00, procedure 2025/0360(COD)</x:t>
        </x:is>
      </x:c>
      <x:c r="M94" s="84" t="str">
        <x:v>Compared amendment column with Commission column in PE786.820v01-00. Proposed recital wording, not an adopted operative GDPR/Data Act provision. Source pages 107. Attribution: The proposing MEPs are the signatories named above this amendment in the official tabled-amendment document.</x:v>
      </x:c>
      <x:c r="N94" s="86" t="inlineStr">
        <x:is>
          <x:t xml:space="preserve">Official procedure and document list</x:t>
        </x:is>
      </x:c>
      <x:c r="O94" s="86" t="inlineStr">
        <x:is>
          <x:t xml:space="preserve">Official amendment signatories</x:t>
        </x:is>
      </x:c>
      <x:c r="P94" s="49" t="n">
        <x:v>1</x:v>
      </x:c>
      <x:c r="Q94" s="50" t="str">
        <x:v>Favourable</x:v>
      </x:c>
      <x:c r="R94" s="50" t="str">
        <x:v>Adds explicit risk-proportionate use of anonymisation, pseudonymisation, encryption and secure environments in reuse decisions. This strengthens recognition of PETs while requiring assessment of residual identification risk.</x:v>
      </x:c>
      <x:c r="S94" s="50" t="str">
        <x:v>High</x:v>
      </x:c>
      <x:c r="T94" s="50" t="str">
        <x:v>Yes</x:v>
      </x:c>
      <x:c r="U94" s="50" t="str">
        <x:v>Not addressed</x:v>
      </x:c>
      <x:c r="V94" s="50" t="str">
        <x:v>Risk-proportionate safeguards; reasonably-likely identification means; preserve data value.</x:v>
      </x:c>
      <x:c r="W94" s="50" t="str">
        <x:v>No corresponding recital specifying protected-data reuse risks and PET safeguards.</x:v>
      </x:c>
      <x:c r="X94" s="50" t="str">
        <x:v>Adds recital 24c calling for public-sector reuse risk assessment and proportionate named safeguards, including evaluation of residual re-identification risks against means reasonably likely to be used.</x:v>
      </x:c>
      <x:c r="Y94" s="50" t="str"/>
      <x:c r="Z94" s="50" t="str">
        <x:v>Amendment 190 — Recital 24 c (new)</x:v>
      </x:c>
      <x:c r="AA94" s="50" t="str">
        <x:v>PE786.820v01-00; Amendment 190; PDF page 107; baseline and proposed columns plus signatory heading</x:v>
      </x:c>
      <x:c r="AB94" s="50" t="str">
        <x:v>Full official Parliament PDF downloaded through its browser PDF viewer on 24 September 2026; original/proposed text and individual signatory heading inspected. Score is an analytical interpretation, not a source-provided label.</x:v>
      </x:c>
      <x:c r="AC94" s="51" t="n">
        <x:v>46289</x:v>
      </x:c>
      <x:c r="AD94" s="50" t="str">
        <x:v>PET-MEP-94</x:v>
      </x:c>
      <x:c r="AE94" t="n">
        <x:f>IF(ISNUMBER(P94),1,0)</x:f>
        <x:v>1</x:v>
      </x:c>
    </x:row>
    <x:row r="95" ht="112" customHeight="1">
      <x:c r="A95" s="84" t="str">
        <x:v>Digital Omnibus COM(2025)837 — MEP amendment 192</x:v>
      </x:c>
      <x:c r="B95" s="84" t="str">
        <x:v>Related safeguard</x:v>
      </x:c>
      <x:c r="C95" s="84" t="str">
        <x:v>Julie Rechagneux, Mélanie Disdier, Aleksandar Nikolic, Pierre-Romain Thionnet, Alexandre Varaut, Fabrice Leggeri, Marion Maréchal, Christophe Bay</x:v>
      </x:c>
      <x:c r="D95" s="84" t="str"/>
      <x:c r="E95" s="84" t="str">
        <x:v>Named signatories to tabled amendment</x:v>
      </x:c>
      <x:c r="F95" s="84" t="str">
        <x:v>Amendment 192 — Recital 24 d (new)</x:v>
      </x:c>
      <x:c r="G95" s="84" t="str">
        <x:v>MEP amendment to proposed Regulation
Tabled 27 July 2026; proposal stage; individual adoption not established</x:v>
      </x:c>
      <x:c r="H95" s="84" t="str">
        <x:v>Secure processing environments; re-identification controls</x:v>
      </x:c>
      <x:c r="I95" s="84" t="str">
        <x:v>Adds recital 24d proposing a specific administrative liability regime for protected-data reuse, including suspension or withdrawal of secure-environment access, consequences of attempted re-identification or unlawful transfers, and remedies.</x:v>
      </x:c>
      <x:c r="J95" s="84" t="str">
        <x:v>Proposed recital only; no binding effect. Not an adopted obligation or institutional position.</x:v>
      </x:c>
      <x:c r="K95" s="85" t="n">
        <x:v>46230.5</x:v>
      </x:c>
      <x:c r="L95" s="86" t="inlineStr">
        <x:is>
          <x:t xml:space="preserve">European Parliament Digital Omnibus amendments 79–250, PE786.820v01-00, procedure 2025/0360(COD)</x:t>
        </x:is>
      </x:c>
      <x:c r="M95" s="84" t="str">
        <x:v>Compared amendment column with Commission column in PE786.820v01-00. Proposed recital wording, not an adopted operative GDPR/Data Act provision. Source pages 108. Attribution: The proposing MEPs are the signatories named above this amendment in the official tabled-amendment document.</x:v>
      </x:c>
      <x:c r="N95" s="86" t="inlineStr">
        <x:is>
          <x:t xml:space="preserve">Official procedure and document list</x:t>
        </x:is>
      </x:c>
      <x:c r="O95" s="86" t="inlineStr">
        <x:is>
          <x:t xml:space="preserve">Official amendment signatories</x:t>
        </x:is>
      </x:c>
      <x:c r="P95" s="46" t="n">
        <x:v>1</x:v>
      </x:c>
      <x:c r="Q95" s="47" t="str">
        <x:v>Favourable</x:v>
      </x:c>
      <x:c r="R95" s="47" t="str">
        <x:v>Adds a proposed liability and remedy framework specifically supporting enforcement of secure-processing safeguards. Its positive effect is limited to institutional support and enforceability, rather than a new technology mandate.</x:v>
      </x:c>
      <x:c r="S95" s="47" t="str">
        <x:v>High</x:v>
      </x:c>
      <x:c r="T95" s="47" t="str">
        <x:v>Yes</x:v>
      </x:c>
      <x:c r="U95" s="47" t="str">
        <x:v>Not addressed</x:v>
      </x:c>
      <x:c r="V95" s="47" t="str">
        <x:v>Suspension or withdrawal of access; attempted re-identification sanctions; remedies.</x:v>
      </x:c>
      <x:c r="W95" s="47" t="str">
        <x:v>No corresponding recital defining enforcement of secure-environment reuse safeguards.</x:v>
      </x:c>
      <x:c r="X95" s="47" t="str">
        <x:v>Adds recital 24d proposing a specific administrative liability regime for protected-data reuse, including suspension or withdrawal of secure-environment access, consequences of attempted re-identification or unlawful transfers, and remedies.</x:v>
      </x:c>
      <x:c r="Y95" s="47" t="str"/>
      <x:c r="Z95" s="47" t="str">
        <x:v>Amendment 192 — Recital 24 d (new)</x:v>
      </x:c>
      <x:c r="AA95" s="47" t="str">
        <x:v>PE786.820v01-00; Amendment 192; PDF page 108; baseline and proposed columns plus signatory heading</x:v>
      </x:c>
      <x:c r="AB95" s="47" t="str">
        <x:v>Full official Parliament PDF downloaded through its browser PDF viewer on 24 September 2026; original/proposed text and individual signatory heading inspected. Score is an analytical interpretation, not a source-provided label.</x:v>
      </x:c>
      <x:c r="AC95" s="48" t="n">
        <x:v>46289</x:v>
      </x:c>
      <x:c r="AD95" s="47" t="str">
        <x:v>PET-MEP-95</x:v>
      </x:c>
      <x:c r="AE95" t="n">
        <x:f>IF(ISNUMBER(P95),1,0)</x:f>
        <x:v>1</x:v>
      </x:c>
    </x:row>
    <x:row r="96" ht="112" customHeight="1">
      <x:c r="A96" s="84" t="str">
        <x:v>Digital Omnibus COM(2025)837 — MEP amendment 206</x:v>
      </x:c>
      <x:c r="B96" s="84" t="str">
        <x:v>Related privacy wording</x:v>
      </x:c>
      <x:c r="C96" s="84" t="str">
        <x:v>Julie Rechagneux, Mélanie Disdier, Aleksandar Nikolic, Pierre-Romain Thionnet, Alexandre Varaut, Fabrice Leggeri, Marion Maréchal, António Tânger Corrêa, Christophe Bay</x:v>
      </x:c>
      <x:c r="D96" s="84" t="str"/>
      <x:c r="E96" s="84" t="str">
        <x:v>Named signatories to tabled amendment</x:v>
      </x:c>
      <x:c r="F96" s="84" t="str">
        <x:v>Amendment 206 — Recital 26 a (new)</x:v>
      </x:c>
      <x:c r="G96" s="84" t="str">
        <x:v>MEP amendment to proposed Regulation
Tabled 27 July 2026; proposal stage; individual adoption not established</x:v>
      </x:c>
      <x:c r="H96" s="84" t="str">
        <x:v>Privacy-preserving technologies; secure processing environments; safeguards for pseudonymised datasets</x:v>
      </x:c>
      <x:c r="I96" s="84" t="str">
        <x:v>Adds recital 26a addressing vendor lock-in and closed data ecosystems, proposing PETs and secure environments where appropriate when enabling lawful sharing, licensing or reuse of high-value research and AI datasets.</x:v>
      </x:c>
      <x:c r="J96" s="84" t="str">
        <x:v>Proposed recital only; no binding effect. Not an adopted obligation or institutional position.</x:v>
      </x:c>
      <x:c r="K96" s="85" t="n">
        <x:v>46230.5</x:v>
      </x:c>
      <x:c r="L96" s="86" t="inlineStr">
        <x:is>
          <x:t xml:space="preserve">European Parliament Digital Omnibus amendments 79–250, PE786.820v01-00, procedure 2025/0360(COD)</x:t>
        </x:is>
      </x:c>
      <x:c r="M96" s="84" t="str">
        <x:v>Source wording: “privacy-preserving technologies” (Amendment 206 — Recital 26 a (new)). Compared amendment column with Commission column in PE786.820v01-00. Proposed recital wording, not an adopted operative GDPR/Data Act provision. Source pages 123. Attribution: The proposing MEPs are the signatories named above this amendment in the official tabled-amendment document.</x:v>
      </x:c>
      <x:c r="N96" s="86" t="inlineStr">
        <x:is>
          <x:t xml:space="preserve">Official procedure and document list</x:t>
        </x:is>
      </x:c>
      <x:c r="O96" s="86" t="inlineStr">
        <x:is>
          <x:t xml:space="preserve">Official amendment signatories</x:t>
        </x:is>
      </x:c>
      <x:c r="P96" s="49" t="n">
        <x:v>1</x:v>
      </x:c>
      <x:c r="Q96" s="50" t="str">
        <x:v>Favourable</x:v>
      </x:c>
      <x:c r="R96" s="50" t="str">
        <x:v>Adds PETs and secure environments as appropriate measures when enabling lawful sharing and reuse. This offers limited positive recognition alongside broader interoperability and sovereignty objectives.</x:v>
      </x:c>
      <x:c r="S96" s="50" t="str">
        <x:v>High</x:v>
      </x:c>
      <x:c r="T96" s="50" t="str">
        <x:v>Yes</x:v>
      </x:c>
      <x:c r="U96" s="50" t="str">
        <x:v>Not addressed</x:v>
      </x:c>
      <x:c r="V96" s="50" t="str">
        <x:v>Personal data, trade secrets, cybersecurity and intellectual-property safeguards.</x:v>
      </x:c>
      <x:c r="W96" s="50" t="str">
        <x:v>No corresponding recital applying PETs to opening closed high-value data ecosystems.</x:v>
      </x:c>
      <x:c r="X96" s="50" t="str">
        <x:v>Adds recital 26a addressing vendor lock-in and closed data ecosystems, proposing PETs and secure environments where appropriate when enabling lawful sharing, licensing or reuse of high-value research and AI datasets.</x:v>
      </x:c>
      <x:c r="Y96" s="50" t="str"/>
      <x:c r="Z96" s="50" t="str">
        <x:v>Amendment 206 — Recital 26 a (new)</x:v>
      </x:c>
      <x:c r="AA96" s="50" t="str">
        <x:v>PE786.820v01-00; Amendment 206; PDF page 123; baseline and proposed columns plus signatory heading</x:v>
      </x:c>
      <x:c r="AB96" s="50" t="str">
        <x:v>Full official Parliament PDF downloaded through its browser PDF viewer on 24 September 2026; original/proposed text and individual signatory heading inspected. Score is an analytical interpretation, not a source-provided label.</x:v>
      </x:c>
      <x:c r="AC96" s="51" t="n">
        <x:v>46289</x:v>
      </x:c>
      <x:c r="AD96" s="50" t="str">
        <x:v>PET-MEP-96</x:v>
      </x:c>
      <x:c r="AE96" t="n">
        <x:f>IF(ISNUMBER(P96),1,0)</x:f>
        <x:v>1</x:v>
      </x:c>
    </x:row>
    <x:row r="97" ht="112" customHeight="1">
      <x:c r="A97" s="84" t="str">
        <x:v>Digital Omnibus COM(2025)837 — MEP amendment 214</x:v>
      </x:c>
      <x:c r="B97" s="84" t="str">
        <x:v>Named technique</x:v>
      </x:c>
      <x:c r="C97" s="84" t="str">
        <x:v>Marina Kaljurand, Elena Sancho Murillo, Brando Benifei, Birgit Sippel, Alex Agius Saliba, Francisco Assis, Elisabeth Grossmann, Kristian Vigenin, Matjaž Nemec</x:v>
      </x:c>
      <x:c r="D97" s="84" t="str"/>
      <x:c r="E97" s="84" t="str">
        <x:v>Named signatories to tabled amendment</x:v>
      </x:c>
      <x:c r="F97" s="84" t="str">
        <x:v>Amendment 214 — Recital 27</x:v>
      </x:c>
      <x:c r="G97" s="84" t="str">
        <x:v>MEP amendment to proposed Regulation
Tabled 27 July 2026; proposal stage; individual adoption not established</x:v>
      </x:c>
      <x:c r="H97" s="84" t="str">
        <x:v>Pseudonymisation; identifiability threshold</x:v>
      </x:c>
      <x:c r="I97" s="84" t="str">
        <x:v>Deletes all of proposed recital 27 after its opening sentence, including the Commission explanation of entity-relative personal-data status for pseudonymised data and the proposed implementing-act technical criteria.</x:v>
      </x:c>
      <x:c r="J97" s="84" t="str">
        <x:v>Proposed recital only; no binding effect. Not an adopted obligation or institutional position.</x:v>
      </x:c>
      <x:c r="K97" s="85" t="n">
        <x:v>46230.5</x:v>
      </x:c>
      <x:c r="L97" s="86" t="inlineStr">
        <x:is>
          <x:t xml:space="preserve">European Parliament Digital Omnibus amendments 79–250, PE786.820v01-00, procedure 2025/0360(COD)</x:t>
        </x:is>
      </x:c>
      <x:c r="M97" s="84" t="str">
        <x:v>Compared amendment column with Commission column in PE786.820v01-00. Proposed recital wording, not an adopted operative GDPR/Data Act provision. Source pages 128, 129. PET language is substantively deleted, not merely repeated in the proposal column. Attribution: The proposing MEPs are the signatories named above this amendment in the official tabled-amendment document.</x:v>
      </x:c>
      <x:c r="N97" s="86" t="inlineStr">
        <x:is>
          <x:t xml:space="preserve">Official procedure and document list</x:t>
        </x:is>
      </x:c>
      <x:c r="O97" s="86" t="inlineStr">
        <x:is>
          <x:t xml:space="preserve">Official amendment signatories</x:t>
        </x:is>
      </x:c>
      <x:c r="P97" s="46"/>
      <x:c r="Q97" s="47" t="str">
        <x:v>Unscored</x:v>
      </x:c>
      <x:c r="R97" s="47" t="str">
        <x:v>Deletes both the proposed classification approach and its associated technical-support explanation. The effect on PET deployment cannot be isolated from the broader objection to the GDPR scope reform.</x:v>
      </x:c>
      <x:c r="S97" s="47" t="str">
        <x:v>Medium</x:v>
      </x:c>
      <x:c r="T97" s="47" t="str">
        <x:v>No</x:v>
      </x:c>
      <x:c r="U97" s="47" t="str">
        <x:v>Not addressed</x:v>
      </x:c>
      <x:c r="V97" s="47" t="str">
        <x:v>Retains the opening commitment to the same level of data protection.</x:v>
      </x:c>
      <x:c r="W97" s="47" t="str">
        <x:v>Recital 27 explains entity-relative personal-data status and Commission/EDPB technical criteria.</x:v>
      </x:c>
      <x:c r="X97" s="47" t="str">
        <x:v>Deletes all of proposed recital 27 after its opening sentence, including the Commission explanation of entity-relative personal-data status for pseudonymised data and the proposed implementing-act technical criteria.</x:v>
      </x:c>
      <x:c r="Y97" s="47" t="str">
        <x:v>PET direction cannot be separated reliably from broader framework or compensation changes. AM214 and AM215 retain the same opening sentence and remove the same remainder of recital27. Different sponsors do not change the proposition. Counted once per MEP; original signatories remain attached to their own amendment.</x:v>
      </x:c>
      <x:c r="Z97" s="47" t="str">
        <x:v>Amendment 214 — Recital 27</x:v>
      </x:c>
      <x:c r="AA97" s="47" t="str">
        <x:v>PE786.820v01-00; Amendment 214; PDF page 128; baseline and proposed columns plus signatory heading</x:v>
      </x:c>
      <x:c r="AB97" s="47" t="str">
        <x:v>Full official Parliament PDF downloaded through its browser PDF viewer on 24 September 2026; original/proposed text and individual signatory heading inspected. Score is an analytical interpretation, not a source-provided label.</x:v>
      </x:c>
      <x:c r="AC97" s="48" t="n">
        <x:v>46289</x:v>
      </x:c>
      <x:c r="AD97" s="47" t="str">
        <x:v>PET-MEP-97</x:v>
      </x:c>
      <x:c r="AE97" t="n">
        <x:f>IF(ISNUMBER(P97),1,0)</x:f>
        <x:v>0</x:v>
      </x:c>
    </x:row>
    <x:row r="98" ht="112" customHeight="1">
      <x:c r="A98" s="84" t="str">
        <x:v>Digital Omnibus COM(2025)837 — MEP amendment 215</x:v>
      </x:c>
      <x:c r="B98" s="84" t="str">
        <x:v>Named technique</x:v>
      </x:c>
      <x:c r="C98" s="84" t="str">
        <x:v>Pernando Barrena Arza</x:v>
      </x:c>
      <x:c r="D98" s="84" t="str"/>
      <x:c r="E98" s="84" t="str">
        <x:v>Named signatories to tabled amendment</x:v>
      </x:c>
      <x:c r="F98" s="84" t="str">
        <x:v>Amendment 215 — Recital 27</x:v>
      </x:c>
      <x:c r="G98" s="84" t="str">
        <x:v>MEP amendment to proposed Regulation
Tabled 27 July 2026; proposal stage; individual adoption not established</x:v>
      </x:c>
      <x:c r="H98" s="84" t="str">
        <x:v>Pseudonymisation; identifiability threshold</x:v>
      </x:c>
      <x:c r="I98" s="84" t="str">
        <x:v>Deletes all of proposed recital 27 after its opening sentence, including the Commission explanation of entity-relative personal-data status for pseudonymised data and the proposed implementing-act technical criteria.</x:v>
      </x:c>
      <x:c r="J98" s="84" t="str">
        <x:v>Proposed recital only; no binding effect. Not an adopted obligation or institutional position.</x:v>
      </x:c>
      <x:c r="K98" s="85" t="n">
        <x:v>46230.5</x:v>
      </x:c>
      <x:c r="L98" s="86" t="inlineStr">
        <x:is>
          <x:t xml:space="preserve">European Parliament Digital Omnibus amendments 79–250, PE786.820v01-00, procedure 2025/0360(COD)</x:t>
        </x:is>
      </x:c>
      <x:c r="M98" s="84" t="str">
        <x:v>Compared amendment column with Commission column in PE786.820v01-00. Proposed recital wording, not an adopted operative GDPR/Data Act provision. Source pages 130, 131. PET language is substantively deleted, not merely repeated in the proposal column. Attribution: The proposing MEPs are the signatories named above this amendment in the official tabled-amendment document.</x:v>
      </x:c>
      <x:c r="N98" s="86" t="inlineStr">
        <x:is>
          <x:t xml:space="preserve">Official procedure and document list</x:t>
        </x:is>
      </x:c>
      <x:c r="O98" s="86" t="inlineStr">
        <x:is>
          <x:t xml:space="preserve">Official amendment signatories</x:t>
        </x:is>
      </x:c>
      <x:c r="P98" s="49"/>
      <x:c r="Q98" s="50" t="str">
        <x:v>Unscored</x:v>
      </x:c>
      <x:c r="R98" s="50" t="str">
        <x:v>Deletes both the proposed classification approach and its associated technical-support explanation. The effect on PET deployment cannot be isolated from the broader objection to the GDPR scope reform.</x:v>
      </x:c>
      <x:c r="S98" s="50" t="str">
        <x:v>Medium</x:v>
      </x:c>
      <x:c r="T98" s="50" t="str">
        <x:v>No</x:v>
      </x:c>
      <x:c r="U98" s="50" t="str">
        <x:v>Not addressed</x:v>
      </x:c>
      <x:c r="V98" s="50" t="str">
        <x:v>Retains the opening commitment to the same level of data protection.</x:v>
      </x:c>
      <x:c r="W98" s="50" t="str">
        <x:v>Recital 27 explains entity-relative personal-data status and Commission/EDPB technical criteria.</x:v>
      </x:c>
      <x:c r="X98" s="50" t="str">
        <x:v>Deletes all of proposed recital 27 after its opening sentence, including the Commission explanation of entity-relative personal-data status for pseudonymised data and the proposed implementing-act technical criteria.</x:v>
      </x:c>
      <x:c r="Y98" s="50" t="str">
        <x:v>PET direction cannot be separated reliably from broader framework or compensation changes. AM214 and AM215 retain the same opening sentence and remove the same remainder of recital27. Different sponsors do not change the proposition. Counted once per MEP; original signatories remain attached to their own amendment.</x:v>
      </x:c>
      <x:c r="Z98" s="50" t="str">
        <x:v>Amendment 215 — Recital 27</x:v>
      </x:c>
      <x:c r="AA98" s="50" t="str">
        <x:v>PE786.820v01-00; Amendment 215; PDF page 130; baseline and proposed columns plus signatory heading</x:v>
      </x:c>
      <x:c r="AB98" s="50" t="str">
        <x:v>Full official Parliament PDF downloaded through its browser PDF viewer on 24 September 2026; original/proposed text and individual signatory heading inspected. Score is an analytical interpretation, not a source-provided label.</x:v>
      </x:c>
      <x:c r="AC98" s="51" t="n">
        <x:v>46289</x:v>
      </x:c>
      <x:c r="AD98" s="50" t="str">
        <x:v>PET-MEP-98</x:v>
      </x:c>
      <x:c r="AE98" t="n">
        <x:f>IF(ISNUMBER(P98),1,0)</x:f>
        <x:v>0</x:v>
      </x:c>
    </x:row>
    <x:row r="99" ht="112" customHeight="1">
      <x:c r="A99" s="84" t="str">
        <x:v>Digital Omnibus COM(2025)837 — MEP amendment 216</x:v>
      </x:c>
      <x:c r="B99" s="84" t="str">
        <x:v>Named technique</x:v>
      </x:c>
      <x:c r="C99" s="84" t="str">
        <x:v>Aura Salla, Niels Flemming Hansen, Ana Miguel Pedro, Angelika Niebler, Adina Vălean, Henrik Dahl, Andrea Wechsler, Eva Maydell, Pekka Toveri, Christian Ehler</x:v>
      </x:c>
      <x:c r="D99" s="84" t="str"/>
      <x:c r="E99" s="84" t="str">
        <x:v>Named signatories to tabled amendment</x:v>
      </x:c>
      <x:c r="F99" s="84" t="str">
        <x:v>Amendment 216 — Recital 27</x:v>
      </x:c>
      <x:c r="G99" s="84" t="str">
        <x:v>MEP amendment to proposed Regulation
Tabled 27 July 2026; proposal stage; individual adoption not established</x:v>
      </x:c>
      <x:c r="H99" s="84" t="str">
        <x:v>Pseudonymisation; anonymisation; re-identification assessment</x:v>
      </x:c>
      <x:c r="I99" s="84" t="str">
        <x:v>Amends recital 27 to add objective cost/time/technology factors and anonymous-data language; also explains that third-party identification means can make pseudonymised data personal for recipients and indirectly for the controller. Changes Commission/EDPB support through implementing criteria from should to may.</x:v>
      </x:c>
      <x:c r="J99" s="84" t="str">
        <x:v>Proposed recital only; no binding effect. Not an adopted obligation or institutional position.</x:v>
      </x:c>
      <x:c r="K99" s="85" t="n">
        <x:v>46230.5</x:v>
      </x:c>
      <x:c r="L99" s="86" t="inlineStr">
        <x:is>
          <x:t xml:space="preserve">European Parliament Digital Omnibus amendments 79–250, PE786.820v01-00, procedure 2025/0360(COD)</x:t>
        </x:is>
      </x:c>
      <x:c r="M99" s="84" t="str">
        <x:v>Compared amendment column with Commission column in PE786.820v01-00. Proposed recital wording, not an adopted operative GDPR/Data Act provision. Source pages 132, 133, 134. Attribution: The proposing MEPs are the signatories named above this amendment in the official tabled-amendment document.</x:v>
      </x:c>
      <x:c r="N99" s="86" t="inlineStr">
        <x:is>
          <x:t xml:space="preserve">Official procedure and document list</x:t>
        </x:is>
      </x:c>
      <x:c r="O99" s="86" t="inlineStr">
        <x:is>
          <x:t xml:space="preserve">Official amendment signatories</x:t>
        </x:is>
      </x:c>
      <x:c r="P99" s="46" t="n">
        <x:v>0</x:v>
      </x:c>
      <x:c r="Q99" s="47" t="str">
        <x:v>Neutral or mixed</x:v>
      </x:c>
      <x:c r="R99" s="47" t="str">
        <x:v>Adds objective identification factors and further qualifications while making technical support discretionary. These mixed refinements do not establish a clear net increase or decrease in PET deployment support.</x:v>
      </x:c>
      <x:c r="S99" s="47" t="str">
        <x:v>Medium</x:v>
      </x:c>
      <x:c r="T99" s="47" t="str">
        <x:v>Yes</x:v>
      </x:c>
      <x:c r="U99" s="47" t="str">
        <x:v>Not addressed</x:v>
      </x:c>
      <x:c r="V99" s="47" t="str">
        <x:v>Considers third-party identification means and foreseeable technology; support changes from should to may.</x:v>
      </x:c>
      <x:c r="W99" s="47" t="str">
        <x:v>Recital 27 uses an entity-relative identification threshold and says authorities should provide technical criteria.</x:v>
      </x:c>
      <x:c r="X99" s="47" t="str">
        <x:v>Amends recital 27 to add objective cost/time/technology factors and anonymous-data language; also explains that third-party identification means can make pseudonymised data personal for recipients and indirectly for the controller. Changes Commission/EDPB support through implementing criteria from should to may.</x:v>
      </x:c>
      <x:c r="Y99" s="47" t="str"/>
      <x:c r="Z99" s="47" t="str">
        <x:v>Amendment 216 — Recital 27</x:v>
      </x:c>
      <x:c r="AA99" s="47" t="str">
        <x:v>PE786.820v01-00; Amendment 216; PDF page 132; baseline and proposed columns plus signatory heading</x:v>
      </x:c>
      <x:c r="AB99" s="47" t="str">
        <x:v>Full official Parliament PDF downloaded through its browser PDF viewer on 24 September 2026; original/proposed text and individual signatory heading inspected. Score is an analytical interpretation, not a source-provided label.</x:v>
      </x:c>
      <x:c r="AC99" s="48" t="n">
        <x:v>46289</x:v>
      </x:c>
      <x:c r="AD99" s="47" t="str">
        <x:v>PET-MEP-99</x:v>
      </x:c>
      <x:c r="AE99" t="n">
        <x:f>IF(ISNUMBER(P99),1,0)</x:f>
        <x:v>1</x:v>
      </x:c>
    </x:row>
    <x:row r="100" ht="112" customHeight="1">
      <x:c r="A100" s="84" t="str">
        <x:v>Digital Omnibus COM(2025)837 — MEP amendment 217</x:v>
      </x:c>
      <x:c r="B100" s="84" t="str">
        <x:v>Named technique</x:v>
      </x:c>
      <x:c r="C100" s="84" t="str">
        <x:v>Irena Joveva, Michael McNamara, Raquel García Hermida-Van Der Walle, Oihane Agirregoitia Martínez, Veronika Cifrová Ostrihoňová, Fabienne Keller</x:v>
      </x:c>
      <x:c r="D100" s="84" t="str"/>
      <x:c r="E100" s="84" t="str">
        <x:v>Named signatories to tabled amendment</x:v>
      </x:c>
      <x:c r="F100" s="84" t="str">
        <x:v>Amendment 217 — Recital 27</x:v>
      </x:c>
      <x:c r="G100" s="84" t="str">
        <x:v>MEP amendment to proposed Regulation
Tabled 27 July 2026; proposal stage; individual adoption not established</x:v>
      </x:c>
      <x:c r="H100" s="84" t="str">
        <x:v>Pseudonymisation; objective identifiability</x:v>
      </x:c>
      <x:c r="I100" s="84" t="str">
        <x:v>Replaces most of recital 27 with an objective personal-data threshold: pseudonymised data attributable through additional information would remain personal across processing participants, irrespective of individual controllers’ intent, capabilities or commercial restrictions.</x:v>
      </x:c>
      <x:c r="J100" s="84" t="str">
        <x:v>Proposed recital only; no binding effect. Not an adopted obligation or institutional position.</x:v>
      </x:c>
      <x:c r="K100" s="85" t="n">
        <x:v>46230.5</x:v>
      </x:c>
      <x:c r="L100" s="86" t="inlineStr">
        <x:is>
          <x:t xml:space="preserve">European Parliament Digital Omnibus amendments 79–250, PE786.820v01-00, procedure 2025/0360(COD)</x:t>
        </x:is>
      </x:c>
      <x:c r="M100" s="84" t="str">
        <x:v>Compared amendment column with Commission column in PE786.820v01-00. Proposed recital wording, not an adopted operative GDPR/Data Act provision. Source pages 135. Attribution: The proposing MEPs are the signatories named above this amendment in the official tabled-amendment document.</x:v>
      </x:c>
      <x:c r="N100" s="86" t="inlineStr">
        <x:is>
          <x:t xml:space="preserve">Official procedure and document list</x:t>
        </x:is>
      </x:c>
      <x:c r="O100" s="86" t="inlineStr">
        <x:is>
          <x:t xml:space="preserve">Official amendment signatories</x:t>
        </x:is>
      </x:c>
      <x:c r="P100" s="49"/>
      <x:c r="Q100" s="50" t="str">
        <x:v>Unscored</x:v>
      </x:c>
      <x:c r="R100" s="50" t="str">
        <x:v>Replaces the scope explanation with a rule keeping attributable pseudonymised data personal across processing participants. That classification position does not establish an independent direction on PET adoption.</x:v>
      </x:c>
      <x:c r="S100" s="50" t="str">
        <x:v>Medium</x:v>
      </x:c>
      <x:c r="T100" s="50" t="str">
        <x:v>No</x:v>
      </x:c>
      <x:c r="U100" s="50" t="str">
        <x:v>Not addressed</x:v>
      </x:c>
      <x:c r="V100" s="50" t="str">
        <x:v>Objective identifiability; no reliance on individual intent or commercial restrictions.</x:v>
      </x:c>
      <x:c r="W100" s="50" t="str">
        <x:v>Recital 27 proposes entity-relative personal-data status and technical implementation support.</x:v>
      </x:c>
      <x:c r="X100" s="50" t="str">
        <x:v>Replaces most of recital 27 with an objective personal-data threshold: pseudonymised data attributable through additional information would remain personal across processing participants, irrespective of individual controllers’ intent, capabilities or commercial restrictions.</x:v>
      </x:c>
      <x:c r="Y100" s="50" t="str">
        <x:v>PET direction cannot be separated reliably from broader framework or compensation changes.</x:v>
      </x:c>
      <x:c r="Z100" s="50" t="str">
        <x:v>Amendment 217 — Recital 27</x:v>
      </x:c>
      <x:c r="AA100" s="50" t="str">
        <x:v>PE786.820v01-00; Amendment 217; PDF page 135; baseline and proposed columns plus signatory heading</x:v>
      </x:c>
      <x:c r="AB100" s="50" t="str">
        <x:v>Full official Parliament PDF downloaded through its browser PDF viewer on 24 September 2026; original/proposed text and individual signatory heading inspected. Score is an analytical interpretation, not a source-provided label.</x:v>
      </x:c>
      <x:c r="AC100" s="51" t="n">
        <x:v>46289</x:v>
      </x:c>
      <x:c r="AD100" s="50" t="str">
        <x:v>PET-MEP-100</x:v>
      </x:c>
      <x:c r="AE100" t="n">
        <x:f>IF(ISNUMBER(P100),1,0)</x:f>
        <x:v>0</x:v>
      </x:c>
    </x:row>
    <x:row r="101" ht="112" customHeight="1">
      <x:c r="A101" s="84" t="str">
        <x:v>Digital Omnibus COM(2025)837 — MEP amendment 218</x:v>
      </x:c>
      <x:c r="B101" s="84" t="str">
        <x:v>Named technique</x:v>
      </x:c>
      <x:c r="C101" s="84" t="str">
        <x:v>Francesco Torselli, Paolo Inselvini</x:v>
      </x:c>
      <x:c r="D101" s="84" t="str"/>
      <x:c r="E101" s="84" t="str">
        <x:v>Named signatories to tabled amendment</x:v>
      </x:c>
      <x:c r="F101" s="84" t="str">
        <x:v>Amendment 218 — Recital 27</x:v>
      </x:c>
      <x:c r="G101" s="84" t="str">
        <x:v>MEP amendment to proposed Regulation
Tabled 27 July 2026; proposal stage; individual adoption not established</x:v>
      </x:c>
      <x:c r="H101" s="84" t="str">
        <x:v>Pseudonymisation; re-identification risk assessment</x:v>
      </x:c>
      <x:c r="I101" s="84" t="str">
        <x:v>Adds to recital 27 that identification assessments consider means reasonably accessible to third parties in the same sectoral or territorial environment, highlighting combined geographic, production and size variables in agriculture, forestry, fisheries and aquaculture.</x:v>
      </x:c>
      <x:c r="J101" s="84" t="str">
        <x:v>Proposed recital only; no binding effect. Not an adopted obligation or institutional position.</x:v>
      </x:c>
      <x:c r="K101" s="85" t="n">
        <x:v>46230.5</x:v>
      </x:c>
      <x:c r="L101" s="86" t="inlineStr">
        <x:is>
          <x:t xml:space="preserve">European Parliament Digital Omnibus amendments 79–250, PE786.820v01-00, procedure 2025/0360(COD)</x:t>
        </x:is>
      </x:c>
      <x:c r="M101" s="84" t="str">
        <x:v>Compared amendment column with Commission column in PE786.820v01-00. Proposed recital wording, not an adopted operative GDPR/Data Act provision. Source pages 136, 137, 138. Attribution: The proposing MEPs are the signatories named above this amendment in the official tabled-amendment document.</x:v>
      </x:c>
      <x:c r="N101" s="86" t="inlineStr">
        <x:is>
          <x:t xml:space="preserve">Official procedure and document list</x:t>
        </x:is>
      </x:c>
      <x:c r="O101" s="86" t="inlineStr">
        <x:is>
          <x:t xml:space="preserve">Official amendment signatories</x:t>
        </x:is>
      </x:c>
      <x:c r="P101" s="46" t="n">
        <x:v>0</x:v>
      </x:c>
      <x:c r="Q101" s="47" t="str">
        <x:v>Neutral or mixed</x:v>
      </x:c>
      <x:c r="R101" s="47" t="str">
        <x:v>Adds sectoral and territorial factors to identification-risk assessment while retaining the PET-related framework. This changes the safeguards for classification rather than support for deploying the technology.</x:v>
      </x:c>
      <x:c r="S101" s="47" t="str">
        <x:v>High</x:v>
      </x:c>
      <x:c r="T101" s="47" t="str">
        <x:v>Yes</x:v>
      </x:c>
      <x:c r="U101" s="47" t="str">
        <x:v>Not addressed</x:v>
      </x:c>
      <x:c r="V101" s="47" t="str">
        <x:v>Agricultural and similar contextual re-identification risks; third-party means.</x:v>
      </x:c>
      <x:c r="W101" s="47" t="str">
        <x:v>Recital 27 already recognises pseudonymisation and the reasonably-likely-means test.</x:v>
      </x:c>
      <x:c r="X101" s="47" t="str">
        <x:v>Adds to recital 27 that identification assessments consider means reasonably accessible to third parties in the same sectoral or territorial environment, highlighting combined geographic, production and size variables in agriculture, forestry, fisheries and aquaculture.</x:v>
      </x:c>
      <x:c r="Y101" s="47" t="str">
        <x:v>AM218 and AM219 make materially identical sectoral/territorial identification-risk additions to the same recital. Differences are punctuation and the second amendment justification. Counted once per MEP; original signatories remain attached to their own amendment.</x:v>
      </x:c>
      <x:c r="Z101" s="47" t="str">
        <x:v>Amendment 218 — Recital 27</x:v>
      </x:c>
      <x:c r="AA101" s="47" t="str">
        <x:v>PE786.820v01-00; Amendment 218; PDF page 136; baseline and proposed columns plus signatory heading</x:v>
      </x:c>
      <x:c r="AB101" s="47" t="str">
        <x:v>Full official Parliament PDF downloaded through its browser PDF viewer on 24 September 2026; original/proposed text and individual signatory heading inspected. Score is an analytical interpretation, not a source-provided label.</x:v>
      </x:c>
      <x:c r="AC101" s="48" t="n">
        <x:v>46289</x:v>
      </x:c>
      <x:c r="AD101" s="47" t="str">
        <x:v>PET-MEP-101</x:v>
      </x:c>
      <x:c r="AE101" t="n">
        <x:f>IF(ISNUMBER(P101),1,0)</x:f>
        <x:v>1</x:v>
      </x:c>
    </x:row>
    <x:row r="102" ht="112" customHeight="1">
      <x:c r="A102" s="84" t="str">
        <x:v>Digital Omnibus COM(2025)837 — MEP amendment 219</x:v>
      </x:c>
      <x:c r="B102" s="84" t="str">
        <x:v>Named technique</x:v>
      </x:c>
      <x:c r="C102" s="84" t="str">
        <x:v>Dario Nardella</x:v>
      </x:c>
      <x:c r="D102" s="84" t="str"/>
      <x:c r="E102" s="84" t="str">
        <x:v>Named signatories to tabled amendment</x:v>
      </x:c>
      <x:c r="F102" s="84" t="str">
        <x:v>Amendment 219 — Recital 27</x:v>
      </x:c>
      <x:c r="G102" s="84" t="str">
        <x:v>MEP amendment to proposed Regulation
Tabled 27 July 2026; proposal stage; individual adoption not established</x:v>
      </x:c>
      <x:c r="H102" s="84" t="str">
        <x:v>Pseudonymisation; re-identification risk assessment</x:v>
      </x:c>
      <x:c r="I102" s="84" t="str">
        <x:v>Adds to recital 27 that identification assessments consider means reasonably accessible to third parties in the same sectoral or territorial environment, highlighting combined geographic, production and size variables in agriculture, forestry, fisheries and aquaculture.</x:v>
      </x:c>
      <x:c r="J102" s="84" t="str">
        <x:v>Proposed recital only; no binding effect. Not an adopted obligation or institutional position.</x:v>
      </x:c>
      <x:c r="K102" s="85" t="n">
        <x:v>46230.5</x:v>
      </x:c>
      <x:c r="L102" s="86" t="inlineStr">
        <x:is>
          <x:t xml:space="preserve">European Parliament Digital Omnibus amendments 79–250, PE786.820v01-00, procedure 2025/0360(COD)</x:t>
        </x:is>
      </x:c>
      <x:c r="M102" s="84" t="str">
        <x:v>Compared amendment column with Commission column in PE786.820v01-00. Proposed recital wording, not an adopted operative GDPR/Data Act provision. Source pages 139, 140. Attribution: The proposing MEPs are the signatories named above this amendment in the official tabled-amendment document.</x:v>
      </x:c>
      <x:c r="N102" s="86" t="inlineStr">
        <x:is>
          <x:t xml:space="preserve">Official procedure and document list</x:t>
        </x:is>
      </x:c>
      <x:c r="O102" s="86" t="inlineStr">
        <x:is>
          <x:t xml:space="preserve">Official amendment signatories</x:t>
        </x:is>
      </x:c>
      <x:c r="P102" s="49" t="n">
        <x:v>0</x:v>
      </x:c>
      <x:c r="Q102" s="50" t="str">
        <x:v>Neutral or mixed</x:v>
      </x:c>
      <x:c r="R102" s="50" t="str">
        <x:v>Adds sectoral and territorial factors to identification-risk assessment while retaining the PET-related framework. This changes the safeguards for classification rather than support for deploying the technology.</x:v>
      </x:c>
      <x:c r="S102" s="50" t="str">
        <x:v>High</x:v>
      </x:c>
      <x:c r="T102" s="50" t="str">
        <x:v>Yes</x:v>
      </x:c>
      <x:c r="U102" s="50" t="str">
        <x:v>Not addressed</x:v>
      </x:c>
      <x:c r="V102" s="50" t="str">
        <x:v>Agricultural and similar contextual re-identification risks; third-party means.</x:v>
      </x:c>
      <x:c r="W102" s="50" t="str">
        <x:v>Recital 27 already recognises pseudonymisation and the reasonably-likely-means test.</x:v>
      </x:c>
      <x:c r="X102" s="50" t="str">
        <x:v>Adds to recital 27 that identification assessments consider means reasonably accessible to third parties in the same sectoral or territorial environment, highlighting combined geographic, production and size variables in agriculture, forestry, fisheries and aquaculture.</x:v>
      </x:c>
      <x:c r="Y102" s="50" t="str">
        <x:v>AM218 and AM219 make materially identical sectoral/territorial identification-risk additions to the same recital. Differences are punctuation and the second amendment justification. Counted once per MEP; original signatories remain attached to their own amendment.</x:v>
      </x:c>
      <x:c r="Z102" s="50" t="str">
        <x:v>Amendment 219 — Recital 27</x:v>
      </x:c>
      <x:c r="AA102" s="50" t="str">
        <x:v>PE786.820v01-00; Amendment 219; PDF page 139; baseline and proposed columns plus signatory heading</x:v>
      </x:c>
      <x:c r="AB102" s="50" t="str">
        <x:v>Full official Parliament PDF downloaded through its browser PDF viewer on 24 September 2026; original/proposed text and individual signatory heading inspected. Score is an analytical interpretation, not a source-provided label.</x:v>
      </x:c>
      <x:c r="AC102" s="51" t="n">
        <x:v>46289</x:v>
      </x:c>
      <x:c r="AD102" s="50" t="str">
        <x:v>PET-MEP-102</x:v>
      </x:c>
      <x:c r="AE102" t="n">
        <x:f>IF(ISNUMBER(P102),1,0)</x:f>
        <x:v>1</x:v>
      </x:c>
    </x:row>
    <x:row r="103" ht="112" customHeight="1">
      <x:c r="A103" s="84" t="str">
        <x:v>Digital Omnibus COM(2025)837 — MEP amendment 220</x:v>
      </x:c>
      <x:c r="B103" s="84" t="str">
        <x:v>Named technique</x:v>
      </x:c>
      <x:c r="C103" s="84" t="str">
        <x:v>François-Xavier Bellamy</x:v>
      </x:c>
      <x:c r="D103" s="84" t="str"/>
      <x:c r="E103" s="84" t="str">
        <x:v>Named signatories to tabled amendment</x:v>
      </x:c>
      <x:c r="F103" s="84" t="str">
        <x:v>Amendment 220 — Recital 27</x:v>
      </x:c>
      <x:c r="G103" s="84" t="str">
        <x:v>MEP amendment to proposed Regulation
Tabled 27 July 2026; proposal stage; individual adoption not established</x:v>
      </x:c>
      <x:c r="H103" s="84" t="str">
        <x:v>Pseudonymisation; entity-relative identifiability</x:v>
      </x:c>
      <x:c r="I103" s="84" t="str">
        <x:v>Amends recital 27 to specify identifiability for a given entity, while deleting the Commission sentences saying subsequent transmission makes data personal only for identifying third parties and that the original non-identifying entity falls outside GDPR.</x:v>
      </x:c>
      <x:c r="J103" s="84" t="str">
        <x:v>Proposed recital only; no binding effect. Not an adopted obligation or institutional position.</x:v>
      </x:c>
      <x:c r="K103" s="85" t="n">
        <x:v>46230.5</x:v>
      </x:c>
      <x:c r="L103" s="86" t="inlineStr">
        <x:is>
          <x:t xml:space="preserve">European Parliament Digital Omnibus amendments 79–250, PE786.820v01-00, procedure 2025/0360(COD)</x:t>
        </x:is>
      </x:c>
      <x:c r="M103" s="84" t="str">
        <x:v>Compared amendment column with Commission column in PE786.820v01-00. Proposed recital wording, not an adopted operative GDPR/Data Act provision. Source pages 141, 142. Attribution: The proposing MEPs are the signatories named above this amendment in the official tabled-amendment document.</x:v>
      </x:c>
      <x:c r="N103" s="86" t="inlineStr">
        <x:is>
          <x:t xml:space="preserve">Official procedure and document list</x:t>
        </x:is>
      </x:c>
      <x:c r="O103" s="86" t="inlineStr">
        <x:is>
          <x:t xml:space="preserve">Official amendment signatories</x:t>
        </x:is>
      </x:c>
      <x:c r="P103" s="46" t="n">
        <x:v>0</x:v>
      </x:c>
      <x:c r="Q103" s="47" t="str">
        <x:v>Neutral or mixed</x:v>
      </x:c>
      <x:c r="R103" s="47" t="str">
        <x:v>Retains entity-relative identification and technical criteria while deleting some onward-disclosure explanations. The verified change clarifies legal scope without a distinct PET deployment direction.</x:v>
      </x:c>
      <x:c r="S103" s="47" t="str">
        <x:v>High</x:v>
      </x:c>
      <x:c r="T103" s="47" t="str">
        <x:v>Yes</x:v>
      </x:c>
      <x:c r="U103" s="47" t="str">
        <x:v>Not addressed</x:v>
      </x:c>
      <x:c r="V103" s="47" t="str">
        <x:v>Reasonably-likely identification means; legal prohibitions on re-identification.</x:v>
      </x:c>
      <x:c r="W103" s="47" t="str">
        <x:v>Recital 27 includes entity-relative status, onward-recipient examples and technical support.</x:v>
      </x:c>
      <x:c r="X103" s="47" t="str">
        <x:v>Amends recital 27 to specify identifiability for a given entity, while deleting the Commission sentences saying subsequent transmission makes data personal only for identifying third parties and that the original non-identifying entity falls outside GDPR.</x:v>
      </x:c>
      <x:c r="Y103" s="47" t="str"/>
      <x:c r="Z103" s="47" t="str">
        <x:v>Amendment 220 — Recital 27</x:v>
      </x:c>
      <x:c r="AA103" s="47" t="str">
        <x:v>PE786.820v01-00; Amendment 220; PDF page 141; baseline and proposed columns plus signatory heading</x:v>
      </x:c>
      <x:c r="AB103" s="47" t="str">
        <x:v>Full official Parliament PDF downloaded through its browser PDF viewer on 24 September 2026; original/proposed text and individual signatory heading inspected. Score is an analytical interpretation, not a source-provided label.</x:v>
      </x:c>
      <x:c r="AC103" s="48" t="n">
        <x:v>46289</x:v>
      </x:c>
      <x:c r="AD103" s="47" t="str">
        <x:v>PET-MEP-103</x:v>
      </x:c>
      <x:c r="AE103" t="n">
        <x:f>IF(ISNUMBER(P103),1,0)</x:f>
        <x:v>1</x:v>
      </x:c>
    </x:row>
    <x:row r="104" ht="112" customHeight="1">
      <x:c r="A104" s="84" t="str">
        <x:v>Digital Omnibus COM(2025)837 — MEP amendment 221</x:v>
      </x:c>
      <x:c r="B104" s="84" t="str">
        <x:v>Related safeguard</x:v>
      </x:c>
      <x:c r="C104" s="84" t="str">
        <x:v>Sebastian Tynkkynen, Diego Solier</x:v>
      </x:c>
      <x:c r="D104" s="84" t="str"/>
      <x:c r="E104" s="84" t="str">
        <x:v>Named signatories to tabled amendment</x:v>
      </x:c>
      <x:c r="F104" s="84" t="str">
        <x:v>Amendment 221 — Recital 27</x:v>
      </x:c>
      <x:c r="G104" s="84" t="str">
        <x:v>MEP amendment to proposed Regulation
Tabled 27 July 2026; proposal stage; individual adoption not established</x:v>
      </x:c>
      <x:c r="H104" s="84" t="str">
        <x:v>Pseudonymisation; technical and organisational re-identification controls</x:v>
      </x:c>
      <x:c r="I104" s="84" t="str">
        <x:v>Adds to recital 27 that assessing a controller’s reasonably likely identification means should consider technical and organisational measures and state-of-the-art technology.</x:v>
      </x:c>
      <x:c r="J104" s="84" t="str">
        <x:v>Proposed recital only; no binding effect. Not an adopted obligation or institutional position.</x:v>
      </x:c>
      <x:c r="K104" s="85" t="n">
        <x:v>46230.5</x:v>
      </x:c>
      <x:c r="L104" s="86" t="inlineStr">
        <x:is>
          <x:t xml:space="preserve">European Parliament Digital Omnibus amendments 79–250, PE786.820v01-00, procedure 2025/0360(COD)</x:t>
        </x:is>
      </x:c>
      <x:c r="M104" s="84" t="str">
        <x:v>Compared amendment column with Commission column in PE786.820v01-00. Proposed recital wording, not an adopted operative GDPR/Data Act provision. Source pages 143, 144. Attribution: The proposing MEPs are the signatories named above this amendment in the official tabled-amendment document.</x:v>
      </x:c>
      <x:c r="N104" s="86" t="inlineStr">
        <x:is>
          <x:t xml:space="preserve">Official procedure and document list</x:t>
        </x:is>
      </x:c>
      <x:c r="O104" s="86" t="inlineStr">
        <x:is>
          <x:t xml:space="preserve">Official amendment signatories</x:t>
        </x:is>
      </x:c>
      <x:c r="P104" s="49" t="n">
        <x:v>1</x:v>
      </x:c>
      <x:c r="Q104" s="50" t="str">
        <x:v>Favourable</x:v>
      </x:c>
      <x:c r="R104" s="50" t="str">
        <x:v>Adds express recognition of technical measures and current technology when assessing identifiability. That gives limited additional recognition to the protective contribution of PETs.</x:v>
      </x:c>
      <x:c r="S104" s="50" t="str">
        <x:v>High</x:v>
      </x:c>
      <x:c r="T104" s="50" t="str">
        <x:v>Yes</x:v>
      </x:c>
      <x:c r="U104" s="50" t="str">
        <x:v>Not addressed</x:v>
      </x:c>
      <x:c r="V104" s="50" t="str">
        <x:v>Technical and organisational measures; state-of-the-art technology.</x:v>
      </x:c>
      <x:c r="W104" s="50" t="str">
        <x:v>Recital 27 does not expressly require technical and organisational safeguards in the identification assessment.</x:v>
      </x:c>
      <x:c r="X104" s="50" t="str">
        <x:v>Adds to recital 27 that assessing a controller’s reasonably likely identification means should consider technical and organisational measures and state-of-the-art technology.</x:v>
      </x:c>
      <x:c r="Y104" s="50" t="str"/>
      <x:c r="Z104" s="50" t="str">
        <x:v>Amendment 221 — Recital 27</x:v>
      </x:c>
      <x:c r="AA104" s="50" t="str">
        <x:v>PE786.820v01-00; Amendment 221; PDF page 143; baseline and proposed columns plus signatory heading</x:v>
      </x:c>
      <x:c r="AB104" s="50" t="str">
        <x:v>Full official Parliament PDF downloaded through its browser PDF viewer on 24 September 2026; original/proposed text and individual signatory heading inspected. Score is an analytical interpretation, not a source-provided label.</x:v>
      </x:c>
      <x:c r="AC104" s="51" t="n">
        <x:v>46289</x:v>
      </x:c>
      <x:c r="AD104" s="50" t="str">
        <x:v>PET-MEP-104</x:v>
      </x:c>
      <x:c r="AE104" t="n">
        <x:f>IF(ISNUMBER(P104),1,0)</x:f>
        <x:v>1</x:v>
      </x:c>
    </x:row>
    <x:row r="105" ht="112" customHeight="1">
      <x:c r="A105" s="84" t="str">
        <x:v>Digital Omnibus COM(2025)837 — MEP amendment 223</x:v>
      </x:c>
      <x:c r="B105" s="84" t="str">
        <x:v>Named technique</x:v>
      </x:c>
      <x:c r="C105" s="84" t="str">
        <x:v>Julie Rechagneux, Mélanie Disdier, Aleksandar Nikolic, Pierre-Romain Thionnet, Alexandre Varaut, Fabrice Leggeri, Marion Maréchal, Christophe Bay</x:v>
      </x:c>
      <x:c r="D105" s="84" t="str"/>
      <x:c r="E105" s="84" t="str">
        <x:v>Named signatories to tabled amendment</x:v>
      </x:c>
      <x:c r="F105" s="84" t="str">
        <x:v>Amendment 223 — Recital 27</x:v>
      </x:c>
      <x:c r="G105" s="84" t="str">
        <x:v>MEP amendment to proposed Regulation
Tabled 27 July 2026; proposal stage; individual adoption not established</x:v>
      </x:c>
      <x:c r="H105" s="84" t="str">
        <x:v>Pseudonymous, pseudonymised and anonymised data; graded re-identifiability</x:v>
      </x:c>
      <x:c r="I105" s="84" t="str">
        <x:v>Reworks recital 27 to preserve the existing personal-data definition and locate contextual identifiability in a proposed graded regime distinguishing pseudonymous, pseudonymised and anonymised data; only anonymised data would lose personal-data qualification.</x:v>
      </x:c>
      <x:c r="J105" s="84" t="str">
        <x:v>Proposed recital only; no binding effect. Not an adopted obligation or institutional position.</x:v>
      </x:c>
      <x:c r="K105" s="85" t="n">
        <x:v>46230.5</x:v>
      </x:c>
      <x:c r="L105" s="86" t="inlineStr">
        <x:is>
          <x:t xml:space="preserve">European Parliament Digital Omnibus amendments 79–250, PE786.820v01-00, procedure 2025/0360(COD)</x:t>
        </x:is>
      </x:c>
      <x:c r="M105" s="84" t="str">
        <x:v>Compared amendment column with Commission column in PE786.820v01-00. Proposed recital wording, not an adopted operative GDPR/Data Act provision. Source pages 146, 147. Terminology is the sponsors’ proposed taxonomy, not the existing GDPR classification. Attribution: The proposing MEPs are the signatories named above this amendment in the official tabled-amendment document.</x:v>
      </x:c>
      <x:c r="N105" s="86" t="inlineStr">
        <x:is>
          <x:t xml:space="preserve">Official procedure and document list</x:t>
        </x:is>
      </x:c>
      <x:c r="O105" s="86" t="inlineStr">
        <x:is>
          <x:t xml:space="preserve">Official amendment signatories</x:t>
        </x:is>
      </x:c>
      <x:c r="P105" s="46" t="n">
        <x:v>0</x:v>
      </x:c>
      <x:c r="Q105" s="47" t="str">
        <x:v>Neutral or mixed</x:v>
      </x:c>
      <x:c r="R105" s="47" t="str">
        <x:v>Moves the assessment into a proposed graded taxonomy while preserving the personal-data definition and technical support. This classification reform does not itself establish stronger or weaker PET deployment.</x:v>
      </x:c>
      <x:c r="S105" s="47" t="str">
        <x:v>High</x:v>
      </x:c>
      <x:c r="T105" s="47" t="str">
        <x:v>Yes</x:v>
      </x:c>
      <x:c r="U105" s="47" t="str">
        <x:v>Not addressed</x:v>
      </x:c>
      <x:c r="V105" s="47" t="str">
        <x:v>Only anonymous data lose personal status; proposed taxonomy is not existing GDPR terminology.</x:v>
      </x:c>
      <x:c r="W105" s="47" t="str">
        <x:v>Recital 27 embeds entity-relative identifiability in the personal-data definition.</x:v>
      </x:c>
      <x:c r="X105" s="47" t="str">
        <x:v>Reworks recital 27 to preserve the existing personal-data definition and locate contextual identifiability in a proposed graded regime distinguishing pseudonymous, pseudonymised and anonymised data; only anonymised data would lose personal-data qualification.</x:v>
      </x:c>
      <x:c r="Y105" s="47" t="str"/>
      <x:c r="Z105" s="47" t="str">
        <x:v>Amendment 223 — Recital 27</x:v>
      </x:c>
      <x:c r="AA105" s="47" t="str">
        <x:v>PE786.820v01-00; Amendment 223; PDF page 146; baseline and proposed columns plus signatory heading</x:v>
      </x:c>
      <x:c r="AB105" s="47" t="str">
        <x:v>Full official Parliament PDF downloaded through its browser PDF viewer on 24 September 2026; original/proposed text and individual signatory heading inspected. Score is an analytical interpretation, not a source-provided label.</x:v>
      </x:c>
      <x:c r="AC105" s="48" t="n">
        <x:v>46289</x:v>
      </x:c>
      <x:c r="AD105" s="47" t="str">
        <x:v>PET-MEP-105</x:v>
      </x:c>
      <x:c r="AE105" t="n">
        <x:f>IF(ISNUMBER(P105),1,0)</x:f>
        <x:v>1</x:v>
      </x:c>
    </x:row>
    <x:row r="106" ht="112" customHeight="1">
      <x:c r="A106" s="84" t="str">
        <x:v>Digital Omnibus COM(2025)837 — MEP amendment 225</x:v>
      </x:c>
      <x:c r="B106" s="84" t="str">
        <x:v>Named technique</x:v>
      </x:c>
      <x:c r="C106" s="84" t="str">
        <x:v>Irena Joveva, Michael McNamara, Raquel García Hermida-Van Der Walle, Oihane Agirregoitia Martínez, Veronika Cifrová Ostrihoňová, Fabienne Keller</x:v>
      </x:c>
      <x:c r="D106" s="84" t="str"/>
      <x:c r="E106" s="84" t="str">
        <x:v>Named signatories to tabled amendment</x:v>
      </x:c>
      <x:c r="F106" s="84" t="str">
        <x:v>Amendment 225 — Recital 27 a (new)</x:v>
      </x:c>
      <x:c r="G106" s="84" t="str">
        <x:v>MEP amendment to proposed Regulation
Tabled 27 July 2026; proposal stage; individual adoption not established</x:v>
      </x:c>
      <x:c r="H106" s="84" t="str">
        <x:v>Anonymisation; pseudonymisation; legitimate-interest assessment</x:v>
      </x:c>
      <x:c r="I106" s="84" t="str">
        <x:v>Adds recital 27a stating that attributable pseudonymised data remain personal, while processing solely to anonymise should typically constitute a legitimate interest and the balancing test should favour anonymisation; calls for objective identification-risk factors including foreseeable technology.</x:v>
      </x:c>
      <x:c r="J106" s="84" t="str">
        <x:v>Proposed recital only; no binding effect. Not an adopted obligation or institutional position.</x:v>
      </x:c>
      <x:c r="K106" s="85" t="n">
        <x:v>46230.5</x:v>
      </x:c>
      <x:c r="L106" s="86" t="inlineStr">
        <x:is>
          <x:t xml:space="preserve">European Parliament Digital Omnibus amendments 79–250, PE786.820v01-00, procedure 2025/0360(COD)</x:t>
        </x:is>
      </x:c>
      <x:c r="M106" s="84" t="str">
        <x:v>Compared amendment column with Commission column in PE786.820v01-00. Proposed recital wording, not an adopted operative GDPR/Data Act provision. Source pages 150. Attribution: The proposing MEPs are the signatories named above this amendment in the official tabled-amendment document.</x:v>
      </x:c>
      <x:c r="N106" s="86" t="inlineStr">
        <x:is>
          <x:t xml:space="preserve">Official procedure and document list</x:t>
        </x:is>
      </x:c>
      <x:c r="O106" s="86" t="inlineStr">
        <x:is>
          <x:t xml:space="preserve">Official amendment signatories</x:t>
        </x:is>
      </x:c>
      <x:c r="P106" s="49" t="n">
        <x:v>2</x:v>
      </x:c>
      <x:c r="Q106" s="50" t="str">
        <x:v>Strongly favourable</x:v>
      </x:c>
      <x:c r="R106" s="50" t="str">
        <x:v>Adds express support for anonymisation by treating it as a typical legitimate interest and favouring it in the balancing test. This materially strengthens the proposed legal basis for using the technique while retaining an identification threshold.</x:v>
      </x:c>
      <x:c r="S106" s="50" t="str">
        <x:v>High</x:v>
      </x:c>
      <x:c r="T106" s="50" t="str">
        <x:v>Yes</x:v>
      </x:c>
      <x:c r="U106" s="50" t="str">
        <x:v>Not addressed</x:v>
      </x:c>
      <x:c r="V106" s="50" t="str">
        <x:v>Attributable pseudonymised data remain personal; objective and foreseeable technology factors.</x:v>
      </x:c>
      <x:c r="W106" s="50" t="str">
        <x:v>No corresponding recital facilitating processing solely for anonymisation.</x:v>
      </x:c>
      <x:c r="X106" s="50" t="str">
        <x:v>Adds recital 27a stating that attributable pseudonymised data remain personal, while processing solely to anonymise should typically constitute a legitimate interest and the balancing test should favour anonymisation; calls for objective identification-risk factors including foreseeable technology.</x:v>
      </x:c>
      <x:c r="Y106" s="50" t="str"/>
      <x:c r="Z106" s="50" t="str">
        <x:v>Amendment 225 — Recital 27 a (new)</x:v>
      </x:c>
      <x:c r="AA106" s="50" t="str">
        <x:v>PE786.820v01-00; Amendment 225; PDF page 150; baseline and proposed columns plus signatory heading</x:v>
      </x:c>
      <x:c r="AB106" s="50" t="str">
        <x:v>Full official Parliament PDF downloaded through its browser PDF viewer on 24 September 2026; original/proposed text and individual signatory heading inspected. Score is an analytical interpretation, not a source-provided label.</x:v>
      </x:c>
      <x:c r="AC106" s="51" t="n">
        <x:v>46289</x:v>
      </x:c>
      <x:c r="AD106" s="50" t="str">
        <x:v>PET-MEP-106</x:v>
      </x:c>
      <x:c r="AE106" t="n">
        <x:f>IF(ISNUMBER(P106),1,0)</x:f>
        <x:v>1</x:v>
      </x:c>
    </x:row>
    <x:row r="107" ht="126" customHeight="1">
      <x:c r="A107" s="84" t="str">
        <x:v>Digital Omnibus COM(2025)837 — MEP amendment 226</x:v>
      </x:c>
      <x:c r="B107" s="84" t="str">
        <x:v>Related privacy wording</x:v>
      </x:c>
      <x:c r="C107" s="84" t="str">
        <x:v>Julie Rechagneux, Mélanie Disdier, Aleksandar Nikolic, Pierre-Romain Thionnet, Alexandre Varaut, Fabrice Leggeri, Marion Maréchal, Christophe Bay</x:v>
      </x:c>
      <x:c r="D107" s="84" t="str"/>
      <x:c r="E107" s="84" t="str">
        <x:v>Named signatories to tabled amendment</x:v>
      </x:c>
      <x:c r="F107" s="84" t="str">
        <x:v>Amendment 226 — Recital 27 a (new)</x:v>
      </x:c>
      <x:c r="G107" s="84" t="str">
        <x:v>MEP amendment to proposed Regulation
Tabled 27 July 2026; proposal stage; individual adoption not established</x:v>
      </x:c>
      <x:c r="H107" s="84" t="str">
        <x:v>Pseudonymisation; anonymisation; privacy-preserving techniques</x:v>
      </x:c>
      <x:c r="I107" s="84" t="str">
        <x:v>Adds recital 27a proposing case-specific identifiability assessment and the same graded data regime, with pseudonymised data remaining personal for controllers holding additional information and not automatically becoming anonymous.</x:v>
      </x:c>
      <x:c r="J107" s="84" t="str">
        <x:v>Proposed recital only; no binding effect. Not an adopted obligation or institutional position.</x:v>
      </x:c>
      <x:c r="K107" s="85" t="n">
        <x:v>46230.5</x:v>
      </x:c>
      <x:c r="L107" s="86" t="inlineStr">
        <x:is>
          <x:t xml:space="preserve">European Parliament Digital Omnibus amendments 79–250, PE786.820v01-00, procedure 2025/0360(COD)</x:t>
        </x:is>
      </x:c>
      <x:c r="M107" s="84" t="str">
        <x:v>Exact PET wording could not be confirmed in the cited passage. Compared amendment column with Commission column in PE786.820v01-00. Proposed recital wording, not an adopted operative GDPR/Data Act provision. Source pages 151. Terminology is the sponsors’ proposed taxonomy, not the existing GDPR classification. Attribution: The proposing MEPs are the signatories named above this amendment in the official tabled-amendment document.</x:v>
      </x:c>
      <x:c r="N107" s="86" t="inlineStr">
        <x:is>
          <x:t xml:space="preserve">Official procedure and document list</x:t>
        </x:is>
      </x:c>
      <x:c r="O107" s="86" t="inlineStr">
        <x:is>
          <x:t xml:space="preserve">Official amendment signatories</x:t>
        </x:is>
      </x:c>
      <x:c r="P107" s="46" t="n">
        <x:v>0</x:v>
      </x:c>
      <x:c r="Q107" s="47" t="str">
        <x:v>Neutral or mixed</x:v>
      </x:c>
      <x:c r="R107" s="47" t="str">
        <x:v>Adds recognition of a state-of-the-art privacy-preserving technique within a proposed data taxonomy. The provision chiefly allocates legal classifications and does not itself create an adoption incentive or restriction.</x:v>
      </x:c>
      <x:c r="S107" s="47" t="str">
        <x:v>High</x:v>
      </x:c>
      <x:c r="T107" s="47" t="str">
        <x:v>Yes</x:v>
      </x:c>
      <x:c r="U107" s="47" t="str">
        <x:v>Not addressed</x:v>
      </x:c>
      <x:c r="V107" s="47" t="str">
        <x:v>Case-specific assessment; controllers with additional information remain within personal-data rules.</x:v>
      </x:c>
      <x:c r="W107" s="47" t="str">
        <x:v>No corresponding recital setting out the proposed graded identifiability regime.</x:v>
      </x:c>
      <x:c r="X107" s="47" t="str">
        <x:v>Adds recital 27a proposing case-specific identifiability assessment and the same graded data regime, with pseudonymised data remaining personal for controllers holding additional information and not automatically becoming anonymous.</x:v>
      </x:c>
      <x:c r="Y107" s="47" t="str"/>
      <x:c r="Z107" s="47" t="str">
        <x:v>Amendment 226 — Recital 27 a (new)</x:v>
      </x:c>
      <x:c r="AA107" s="47" t="str">
        <x:v>PE786.820v01-00; Amendment 226; PDF page 151; baseline and proposed columns plus signatory heading</x:v>
      </x:c>
      <x:c r="AB107" s="47" t="str">
        <x:v>Full official Parliament PDF downloaded through its browser PDF viewer on 24 September 2026; original/proposed text and individual signatory heading inspected. Score is an analytical interpretation, not a source-provided label.</x:v>
      </x:c>
      <x:c r="AC107" s="48" t="n">
        <x:v>46289</x:v>
      </x:c>
      <x:c r="AD107" s="47" t="str">
        <x:v>PET-MEP-107</x:v>
      </x:c>
      <x:c r="AE107" t="n">
        <x:f>IF(ISNUMBER(P107),1,0)</x:f>
        <x:v>1</x:v>
      </x:c>
    </x:row>
    <x:row r="108" ht="112" customHeight="1">
      <x:c r="A108" s="84" t="str">
        <x:v>Digital Omnibus COM(2025)837 — MEP amendment 227</x:v>
      </x:c>
      <x:c r="B108" s="84" t="str">
        <x:v>Named technique</x:v>
      </x:c>
      <x:c r="C108" s="84" t="str">
        <x:v>Jörgen Warborn, Arba Kokalari</x:v>
      </x:c>
      <x:c r="D108" s="84" t="str"/>
      <x:c r="E108" s="84" t="str">
        <x:v>Named signatories to tabled amendment</x:v>
      </x:c>
      <x:c r="F108" s="84" t="str">
        <x:v>Amendment 227 — Recital 27 a (new)</x:v>
      </x:c>
      <x:c r="G108" s="84" t="str">
        <x:v>MEP amendment to proposed Regulation
Tabled 27 July 2026; proposal stage; individual adoption not established</x:v>
      </x:c>
      <x:c r="H108" s="84" t="str">
        <x:v>Pseudonymisation; recipient-specific non-personal-data presumption</x:v>
      </x:c>
      <x:c r="I108" s="84" t="str">
        <x:v>Adds recital 27a proposing that pseudonymised data be presumed non-personal for entities lacking both lawful access to identifying additional information and means reasonably likely to identify individuals.</x:v>
      </x:c>
      <x:c r="J108" s="84" t="str">
        <x:v>Proposed recital only; no binding effect. Not an adopted obligation or institutional position.</x:v>
      </x:c>
      <x:c r="K108" s="85" t="n">
        <x:v>46230.5</x:v>
      </x:c>
      <x:c r="L108" s="86" t="inlineStr">
        <x:is>
          <x:t xml:space="preserve">European Parliament Digital Omnibus amendments 79–250, PE786.820v01-00, procedure 2025/0360(COD)</x:t>
        </x:is>
      </x:c>
      <x:c r="M108" s="84" t="str">
        <x:v>Compared amendment column with Commission column in PE786.820v01-00. Proposed recital wording, not an adopted operative GDPR/Data Act provision. Attribution: The proposing MEPs are the signatories named above this amendment in the official tabled-amendment document.</x:v>
      </x:c>
      <x:c r="N108" s="86" t="inlineStr">
        <x:is>
          <x:t xml:space="preserve">Official procedure and document list</x:t>
        </x:is>
      </x:c>
      <x:c r="O108" s="86" t="inlineStr">
        <x:is>
          <x:t xml:space="preserve">Official amendment signatories</x:t>
        </x:is>
      </x:c>
      <x:c r="P108" s="49" t="n">
        <x:v>1</x:v>
      </x:c>
      <x:c r="Q108" s="50" t="str">
        <x:v>Favourable</x:v>
      </x:c>
      <x:c r="R108" s="50" t="str">
        <x:v>Adds a qualified presumption intended to provide certainty for sharing pseudonymised data in research, statistics and AI. The positive score reflects that express support for PET-enabled reuse, rather than treating all GDPR exclusions as pro-PET.</x:v>
      </x:c>
      <x:c r="S108" s="50" t="str">
        <x:v>Medium</x:v>
      </x:c>
      <x:c r="T108" s="50" t="str">
        <x:v>Yes</x:v>
      </x:c>
      <x:c r="U108" s="50" t="str">
        <x:v>Not addressed</x:v>
      </x:c>
      <x:c r="V108" s="50" t="str">
        <x:v>No lawful access to identifying information and no reasonably-likely identification means.</x:v>
      </x:c>
      <x:c r="W108" s="50" t="str">
        <x:v>No corresponding presumption supporting reuse of data protected through pseudonymisation.</x:v>
      </x:c>
      <x:c r="X108" s="50" t="str">
        <x:v>Adds recital 27a proposing that pseudonymised data be presumed non-personal for entities lacking both lawful access to identifying additional information and means reasonably likely to identify individuals.</x:v>
      </x:c>
      <x:c r="Y108" s="50" t="str"/>
      <x:c r="Z108" s="50" t="str">
        <x:v>Amendment 227 — Recital 27 a (new)</x:v>
      </x:c>
      <x:c r="AA108" s="50" t="str">
        <x:v>PE786.820v01-00; Amendment 227; PDF page 152; baseline and proposed columns plus signatory heading</x:v>
      </x:c>
      <x:c r="AB108" s="50" t="str">
        <x:v>Full official Parliament PDF downloaded through its browser PDF viewer on 24 September 2026; original/proposed text and individual signatory heading inspected. Score is an analytical interpretation, not a source-provided label.</x:v>
      </x:c>
      <x:c r="AC108" s="51" t="n">
        <x:v>46289</x:v>
      </x:c>
      <x:c r="AD108" s="50" t="str">
        <x:v>PET-MEP-108</x:v>
      </x:c>
      <x:c r="AE108" t="n">
        <x:f>IF(ISNUMBER(P108),1,0)</x:f>
        <x:v>1</x:v>
      </x:c>
    </x:row>
    <x:row r="109" ht="112" customHeight="1">
      <x:c r="A109" s="84" t="str">
        <x:v>Digital Omnibus COM(2025)837 — MEP amendment 228</x:v>
      </x:c>
      <x:c r="B109" s="84" t="str">
        <x:v>Related privacy wording</x:v>
      </x:c>
      <x:c r="C109" s="84" t="str">
        <x:v>Julie Rechagneux, Mélanie Disdier, Aleksandar Nikolic, Pierre-Romain Thionnet, Alexandre Varaut, Fabrice Leggeri, Marion Maréchal, Christophe Bay</x:v>
      </x:c>
      <x:c r="D109" s="84" t="str"/>
      <x:c r="E109" s="84" t="str">
        <x:v>Named signatories to tabled amendment</x:v>
      </x:c>
      <x:c r="F109" s="84" t="str">
        <x:v>Amendment 228 — Recital 27 b (new)</x:v>
      </x:c>
      <x:c r="G109" s="84" t="str">
        <x:v>MEP amendment to proposed Regulation
Tabled 27 July 2026; proposal stage; individual adoption not established</x:v>
      </x:c>
      <x:c r="H109" s="84" t="str">
        <x:v>Pseudonymisation and key separation; encryption at rest/in transit; aggregation; generalisation; statistical noise; differential privacy; synthetic data; secure multiparty computation; secure processing environments</x:v>
      </x:c>
      <x:c r="I109" s="84" t="str">
        <x:v>Adds recital 27b listing recognised PETs and re-identification prohibitions, proposing Commission/EDPB support for application and residual-risk assessment and technical criteria through an implementing act.</x:v>
      </x:c>
      <x:c r="J109" s="84" t="str">
        <x:v>Proposed recital only; no binding effect. Not an adopted obligation or institutional position.</x:v>
      </x:c>
      <x:c r="K109" s="85" t="n">
        <x:v>46230.5</x:v>
      </x:c>
      <x:c r="L109" s="86" t="inlineStr">
        <x:is>
          <x:t xml:space="preserve">European Parliament Digital Omnibus amendments 79–250, PE786.820v01-00, procedure 2025/0360(COD)</x:t>
        </x:is>
      </x:c>
      <x:c r="M109" s="84" t="str">
        <x:v>Source wording: “privacy-enhancing techniques” (Amendment 228 — Recital 27 b (new)). Compared amendment column with Commission column in PE786.820v01-00. Proposed recital wording, not an adopted operative GDPR/Data Act provision. Source pages 152. Attribution: The proposing MEPs are the signatories named above this amendment in the official tabled-amendment document.</x:v>
      </x:c>
      <x:c r="N109" s="86" t="inlineStr">
        <x:is>
          <x:t xml:space="preserve">Official procedure and document list</x:t>
        </x:is>
      </x:c>
      <x:c r="O109" s="86" t="inlineStr">
        <x:is>
          <x:t xml:space="preserve">Official amendment signatories</x:t>
        </x:is>
      </x:c>
      <x:c r="P109" s="46" t="n">
        <x:v>2</x:v>
      </x:c>
      <x:c r="Q109" s="47" t="str">
        <x:v>Strongly favourable</x:v>
      </x:c>
      <x:c r="R109" s="47" t="str">
        <x:v>Adds Union-wide promotion of named PETs and Commission/EDPB assistance with application and residual-risk assessment. The concrete support and implementing criteria represent substantial strengthening.</x:v>
      </x:c>
      <x:c r="S109" s="47" t="str">
        <x:v>High</x:v>
      </x:c>
      <x:c r="T109" s="47" t="str">
        <x:v>Yes</x:v>
      </x:c>
      <x:c r="U109" s="47" t="str">
        <x:v>Not addressed</x:v>
      </x:c>
      <x:c r="V109" s="47" t="str">
        <x:v>Key separation; re-identification prohibitions; residual-risk assessment; state-of-the-art criteria.</x:v>
      </x:c>
      <x:c r="W109" s="47" t="str">
        <x:v>No corresponding recital promoting an enumerated set of PETs with technical implementation support.</x:v>
      </x:c>
      <x:c r="X109" s="47" t="str">
        <x:v>Adds recital 27b listing recognised PETs and re-identification prohibitions, proposing Commission/EDPB support for application and residual-risk assessment and technical criteria through an implementing act.</x:v>
      </x:c>
      <x:c r="Y109" s="47" t="str"/>
      <x:c r="Z109" s="47" t="str">
        <x:v>Amendment 228 — Recital 27 b (new)</x:v>
      </x:c>
      <x:c r="AA109" s="47" t="str">
        <x:v>PE786.820v01-00; Amendment 228; PDF page 152; baseline and proposed columns plus signatory heading</x:v>
      </x:c>
      <x:c r="AB109" s="47" t="str">
        <x:v>Full official Parliament PDF downloaded through its browser PDF viewer on 24 September 2026; original/proposed text and individual signatory heading inspected. Score is an analytical interpretation, not a source-provided label.</x:v>
      </x:c>
      <x:c r="AC109" s="48" t="n">
        <x:v>46289</x:v>
      </x:c>
      <x:c r="AD109" s="47" t="str">
        <x:v>PET-MEP-109</x:v>
      </x:c>
      <x:c r="AE109" t="n">
        <x:f>IF(ISNUMBER(P109),1,0)</x:f>
        <x:v>1</x:v>
      </x:c>
    </x:row>
    <x:row r="110" ht="112" customHeight="1">
      <x:c r="A110" s="84" t="str">
        <x:v>Digital Omnibus COM(2025)837 — MEP amendment 230</x:v>
      </x:c>
      <x:c r="B110" s="84" t="str">
        <x:v>Related privacy wording</x:v>
      </x:c>
      <x:c r="C110" s="84" t="str">
        <x:v>Julie Rechagneux, Mélanie Disdier, Aleksandar Nikolic, Pierre-Romain Thionnet, Alexandre Varaut, Fabrice Leggeri, Marion Maréchal, Christophe Bay</x:v>
      </x:c>
      <x:c r="D110" s="84" t="str"/>
      <x:c r="E110" s="84" t="str">
        <x:v>Named signatories to tabled amendment</x:v>
      </x:c>
      <x:c r="F110" s="84" t="str">
        <x:v>Amendment 230 — Recital 27 c (new)</x:v>
      </x:c>
      <x:c r="G110" s="84" t="str">
        <x:v>MEP amendment to proposed Regulation
Tabled 27 July 2026; proposal stage; individual adoption not established</x:v>
      </x:c>
      <x:c r="H110" s="84" t="str">
        <x:v>Pseudonymisation; encryption; computation-to-data; federated analysis; secure processing environments</x:v>
      </x:c>
      <x:c r="I110" s="84" t="str">
        <x:v>Adds recital 27c proposing technical and organisational safeguards for sharing and a preference, where technically available and proportionate, for computation within secure environments, expressly including federated analysis, over transmitting or copying personal data.</x:v>
      </x:c>
      <x:c r="J110" s="84" t="str">
        <x:v>Proposed recital only; no binding effect. Not an adopted obligation or institutional position.</x:v>
      </x:c>
      <x:c r="K110" s="85" t="n">
        <x:v>46230.5</x:v>
      </x:c>
      <x:c r="L110" s="86" t="inlineStr">
        <x:is>
          <x:t xml:space="preserve">European Parliament Digital Omnibus amendments 79–250, PE786.820v01-00, procedure 2025/0360(COD)</x:t>
        </x:is>
      </x:c>
      <x:c r="M110" s="84" t="str">
        <x:v>Source wording: “privacy-preserving methods” (Amendment 230 — Recital 27 c (new)). Compared amendment column with Commission column in PE786.820v01-00. Proposed recital wording, not an adopted operative GDPR/Data Act provision. Source pages 154. Attribution: The proposing MEPs are the signatories named above this amendment in the official tabled-amendment document.</x:v>
      </x:c>
      <x:c r="N110" s="86" t="inlineStr">
        <x:is>
          <x:t xml:space="preserve">Official procedure and document list</x:t>
        </x:is>
      </x:c>
      <x:c r="O110" s="86" t="inlineStr">
        <x:is>
          <x:t xml:space="preserve">Official amendment signatories</x:t>
        </x:is>
      </x:c>
      <x:c r="P110" s="49" t="n">
        <x:v>2</x:v>
      </x:c>
      <x:c r="Q110" s="50" t="str">
        <x:v>Strongly favourable</x:v>
      </x:c>
      <x:c r="R110" s="50" t="str">
        <x:v>Adds an explicit preference for secure computation and federated analysis instead of transmission or copying. This substantially supports PET deployment while seeking to reduce unnecessary third-country exposure.</x:v>
      </x:c>
      <x:c r="S110" s="50" t="str">
        <x:v>High</x:v>
      </x:c>
      <x:c r="T110" s="50" t="str">
        <x:v>Yes</x:v>
      </x:c>
      <x:c r="U110" s="50" t="str">
        <x:v>Conditions</x:v>
      </x:c>
      <x:c r="V110" s="50" t="str">
        <x:v>Technically available and proportionate methods; data minimisation; secure processing environments.</x:v>
      </x:c>
      <x:c r="W110" s="50" t="str">
        <x:v>No corresponding recital preferring computation at the data location.</x:v>
      </x:c>
      <x:c r="X110" s="50" t="str">
        <x:v>Adds recital 27c proposing technical and organisational safeguards for sharing and a preference, where technically available and proportionate, for computation within secure environments, expressly including federated analysis, over transmitting or copying personal data.</x:v>
      </x:c>
      <x:c r="Y110" s="50" t="str">
        <x:v>AM230 and AM232 both insert substantially the same preference for bringing computation to personal data in a secure processing environment rather than transmitting or copying it, subject to technical availability and proportionality. AM230 names federated analysis as an example; both are new recitals from the same sponsors with the same practical preference, so count the proposition once per MEP. Counted once per MEP; original signatories remain attached to their own amendment.</x:v>
      </x:c>
      <x:c r="Z110" s="50" t="str">
        <x:v>Amendment 230 — Recital 27 c (new)</x:v>
      </x:c>
      <x:c r="AA110" s="50" t="str">
        <x:v>PE786.820v01-00; Amendment 230; PDF page 154; baseline and proposed columns plus signatory heading</x:v>
      </x:c>
      <x:c r="AB110" s="50" t="str">
        <x:v>Full official Parliament PDF downloaded through its browser PDF viewer on 24 September 2026; original/proposed text and individual signatory heading inspected. Score is an analytical interpretation, not a source-provided label.</x:v>
      </x:c>
      <x:c r="AC110" s="51" t="n">
        <x:v>46289</x:v>
      </x:c>
      <x:c r="AD110" s="50" t="str">
        <x:v>PET-MEP-110</x:v>
      </x:c>
      <x:c r="AE110" t="n">
        <x:f>IF(ISNUMBER(P110),1,0)</x:f>
        <x:v>1</x:v>
      </x:c>
    </x:row>
    <x:row r="111" ht="112" customHeight="1">
      <x:c r="A111" s="84" t="str">
        <x:v>Digital Omnibus COM(2025)837 — MEP amendment 232</x:v>
      </x:c>
      <x:c r="B111" s="84" t="str">
        <x:v>Named technique</x:v>
      </x:c>
      <x:c r="C111" s="84" t="str">
        <x:v>Julie Rechagneux, Mélanie Disdier, Aleksandar Nikolic, Pierre-Romain Thionnet, Alexandre Varaut, Fabrice Leggeri, Marion Maréchal, Christophe Bay</x:v>
      </x:c>
      <x:c r="D111" s="84" t="str"/>
      <x:c r="E111" s="84" t="str">
        <x:v>Named signatories to tabled amendment</x:v>
      </x:c>
      <x:c r="F111" s="84" t="str">
        <x:v>Amendment 232 — Recital 27 d (new)</x:v>
      </x:c>
      <x:c r="G111" s="84" t="str">
        <x:v>MEP amendment to proposed Regulation
Tabled 27 July 2026; proposal stage; individual adoption not established</x:v>
      </x:c>
      <x:c r="H111" s="84" t="str">
        <x:v>Pseudonymisation; encryption; computation-to-data; secure processing environments</x:v>
      </x:c>
      <x:c r="I111" s="84" t="str">
        <x:v>Adds recital 27d proposing a preference, where technically available and proportionate, for bringing computation to personal data within secure processing environments instead of transmitting or copying the data.</x:v>
      </x:c>
      <x:c r="J111" s="84" t="str">
        <x:v>Proposed recital only; no binding effect. Not an adopted obligation or institutional position.</x:v>
      </x:c>
      <x:c r="K111" s="85" t="n">
        <x:v>46230.5</x:v>
      </x:c>
      <x:c r="L111" s="86" t="inlineStr">
        <x:is>
          <x:t xml:space="preserve">European Parliament Digital Omnibus amendments 79–250, PE786.820v01-00, procedure 2025/0360(COD)</x:t>
        </x:is>
      </x:c>
      <x:c r="M111" s="84" t="str">
        <x:v>Compared amendment column with Commission column in PE786.820v01-00. Proposed recital wording, not an adopted operative GDPR/Data Act provision. Attribution: The proposing MEPs are the signatories named above this amendment in the official tabled-amendment document.</x:v>
      </x:c>
      <x:c r="N111" s="86" t="inlineStr">
        <x:is>
          <x:t xml:space="preserve">Official procedure and document list</x:t>
        </x:is>
      </x:c>
      <x:c r="O111" s="86" t="inlineStr">
        <x:is>
          <x:t xml:space="preserve">Official amendment signatories</x:t>
        </x:is>
      </x:c>
      <x:c r="P111" s="46" t="n">
        <x:v>2</x:v>
      </x:c>
      <x:c r="Q111" s="47" t="str">
        <x:v>Strongly favourable</x:v>
      </x:c>
      <x:c r="R111" s="47" t="str">
        <x:v>Adds a preference for bringing algorithms to personal data inside secure environments. This materially promotes a PET architecture while seeking to minimise unnecessary third-country access.</x:v>
      </x:c>
      <x:c r="S111" s="47" t="str">
        <x:v>High</x:v>
      </x:c>
      <x:c r="T111" s="47" t="str">
        <x:v>Yes</x:v>
      </x:c>
      <x:c r="U111" s="47" t="str">
        <x:v>Conditions</x:v>
      </x:c>
      <x:c r="V111" s="47" t="str">
        <x:v>Technically available and proportionate methods; data minimisation; secure processing environments.</x:v>
      </x:c>
      <x:c r="W111" s="47" t="str">
        <x:v>No corresponding recital preferring computation at the data location.</x:v>
      </x:c>
      <x:c r="X111" s="47" t="str">
        <x:v>Adds recital 27d proposing a preference, where technically available and proportionate, for bringing computation to personal data within secure processing environments instead of transmitting or copying the data.</x:v>
      </x:c>
      <x:c r="Y111" s="47" t="str">
        <x:v>AM230 and AM232 both insert substantially the same preference for bringing computation to personal data in a secure processing environment rather than transmitting or copying it, subject to technical availability and proportionality. AM230 names federated analysis as an example; both are new recitals from the same sponsors with the same practical preference, so count the proposition once per MEP. Counted once per MEP; original signatories remain attached to their own amendment.</x:v>
      </x:c>
      <x:c r="Z111" s="47" t="str">
        <x:v>Amendment 232 — Recital 27 d (new)</x:v>
      </x:c>
      <x:c r="AA111" s="47" t="str">
        <x:v>PE786.820v01-00; Amendment 232; PDF page 156; baseline and proposed columns plus signatory heading</x:v>
      </x:c>
      <x:c r="AB111" s="47" t="str">
        <x:v>Full official Parliament PDF downloaded through its browser PDF viewer on 24 September 2026; original/proposed text and individual signatory heading inspected. Score is an analytical interpretation, not a source-provided label.</x:v>
      </x:c>
      <x:c r="AC111" s="48" t="n">
        <x:v>46289</x:v>
      </x:c>
      <x:c r="AD111" s="47" t="str">
        <x:v>PET-MEP-111</x:v>
      </x:c>
      <x:c r="AE111" t="n">
        <x:f>IF(ISNUMBER(P111),1,0)</x:f>
        <x:v>1</x:v>
      </x:c>
    </x:row>
    <x:row r="112" ht="112" customHeight="1">
      <x:c r="A112" s="84" t="str">
        <x:v>Digital Omnibus COM(2025)837 — MEP amendment 242</x:v>
      </x:c>
      <x:c r="B112" s="84" t="str">
        <x:v>Named technique</x:v>
      </x:c>
      <x:c r="C112" s="84" t="str">
        <x:v>Julie Rechagneux, Mélanie Disdier, Aleksandar Nikolic, Pierre-Romain Thionnet, Alexandre Varaut, Fabrice Leggeri, Marion Maréchal, António Tânger Corrêa, Christophe Bay</x:v>
      </x:c>
      <x:c r="D112" s="84" t="str"/>
      <x:c r="E112" s="84" t="str">
        <x:v>Named signatories to tabled amendment</x:v>
      </x:c>
      <x:c r="F112" s="84" t="str">
        <x:v>Amendment 242 — Recital 28 a (new)</x:v>
      </x:c>
      <x:c r="G112" s="84" t="str">
        <x:v>MEP amendment to proposed Regulation
Tabled 27 July 2026; proposal stage; individual adoption not established</x:v>
      </x:c>
      <x:c r="H112" s="84" t="str">
        <x:v>Pseudonymisation; anonymisation; research-data minimisation</x:v>
      </x:c>
      <x:c r="I112" s="84" t="str">
        <x:v>Adds recital 28a linking research and health-data processing to Article 89(1) safeguards, including pseudonymisation and anonymisation where research can use non-personal data, with additional safeguards for third-country transfers or extraterritorial exposure.</x:v>
      </x:c>
      <x:c r="J112" s="84" t="str">
        <x:v>Proposed recital only; no binding effect. Not an adopted obligation or institutional position.</x:v>
      </x:c>
      <x:c r="K112" s="85" t="n">
        <x:v>46230.5</x:v>
      </x:c>
      <x:c r="L112" s="86" t="inlineStr">
        <x:is>
          <x:t xml:space="preserve">European Parliament Digital Omnibus amendments 79–250, PE786.820v01-00, procedure 2025/0360(COD)</x:t>
        </x:is>
      </x:c>
      <x:c r="M112" s="84" t="str">
        <x:v>Compared amendment column with Commission column in PE786.820v01-00. Proposed recital wording, not an adopted operative GDPR/Data Act provision. Source pages 164. Attribution: The proposing MEPs are the signatories named above this amendment in the official tabled-amendment document.</x:v>
      </x:c>
      <x:c r="N112" s="86" t="inlineStr">
        <x:is>
          <x:t xml:space="preserve">Official procedure and document list</x:t>
        </x:is>
      </x:c>
      <x:c r="O112" s="86" t="inlineStr">
        <x:is>
          <x:t xml:space="preserve">Official amendment signatories</x:t>
        </x:is>
      </x:c>
      <x:c r="P112" s="49" t="n">
        <x:v>1</x:v>
      </x:c>
      <x:c r="Q112" s="50" t="str">
        <x:v>Favourable</x:v>
      </x:c>
      <x:c r="R112" s="50" t="str">
        <x:v>Adds explicit pseudonymisation and, where possible, anonymisation for research data. The positive PET recognition is accompanied by conditions for third-country transfers and exposed service providers.</x:v>
      </x:c>
      <x:c r="S112" s="50" t="str">
        <x:v>High</x:v>
      </x:c>
      <x:c r="T112" s="50" t="str">
        <x:v>Yes</x:v>
      </x:c>
      <x:c r="U112" s="50" t="str">
        <x:v>Conditions</x:v>
      </x:c>
      <x:c r="V112" s="50" t="str">
        <x:v>Article 89 safeguards; minimisation; technical, organisational and contractual transfer safeguards.</x:v>
      </x:c>
      <x:c r="W112" s="50" t="str">
        <x:v>No corresponding recital applying research safeguards and addressing third-country exposure together.</x:v>
      </x:c>
      <x:c r="X112" s="50" t="str">
        <x:v>Adds recital 28a linking research and health-data processing to Article 89(1) safeguards, including pseudonymisation and anonymisation where research can use non-personal data, with additional safeguards for third-country transfers or extraterritorial exposure.</x:v>
      </x:c>
      <x:c r="Y112" s="50" t="str"/>
      <x:c r="Z112" s="50" t="str">
        <x:v>Amendment 242 — Recital 28 a (new)</x:v>
      </x:c>
      <x:c r="AA112" s="50" t="str">
        <x:v>PE786.820v01-00; Amendment 242; PDF page 164; baseline and proposed columns plus signatory heading</x:v>
      </x:c>
      <x:c r="AB112" s="50" t="str">
        <x:v>Full official Parliament PDF downloaded through its browser PDF viewer on 24 September 2026; original/proposed text and individual signatory heading inspected. Score is an analytical interpretation, not a source-provided label.</x:v>
      </x:c>
      <x:c r="AC112" s="51" t="n">
        <x:v>46289</x:v>
      </x:c>
      <x:c r="AD112" s="50" t="str">
        <x:v>PET-MEP-112</x:v>
      </x:c>
      <x:c r="AE112" t="n">
        <x:f>IF(ISNUMBER(P112),1,0)</x:f>
        <x:v>1</x:v>
      </x:c>
    </x:row>
    <x:row r="113" ht="112" customHeight="1">
      <x:c r="A113" s="84" t="str">
        <x:v>Digital Omnibus COM(2025)837 — MEP amendment 246</x:v>
      </x:c>
      <x:c r="B113" s="84" t="str">
        <x:v>Named technique</x:v>
      </x:c>
      <x:c r="C113" s="84" t="str">
        <x:v>João Oliveira</x:v>
      </x:c>
      <x:c r="D113" s="84" t="str"/>
      <x:c r="E113" s="84" t="str">
        <x:v>Named signatories to tabled amendment</x:v>
      </x:c>
      <x:c r="F113" s="84" t="str">
        <x:v>Amendment 246 — Recital 29</x:v>
      </x:c>
      <x:c r="G113" s="84" t="str">
        <x:v>MEP amendment to proposed Regulation
Tabled 27 July 2026; proposal stage; individual adoption not established</x:v>
      </x:c>
      <x:c r="H113" s="84" t="str">
        <x:v>Pseudonymisation; research-data minimisation</x:v>
      </x:c>
      <x:c r="I113" s="84" t="str">
        <x:v>Adds to recital 29 that further research, archiving and statistical processing must follow GDPR principles and Article 89 safeguards, including pseudonymisation where it can fulfil the relevant purposes.</x:v>
      </x:c>
      <x:c r="J113" s="84" t="str">
        <x:v>Proposed recital only; no binding effect. Not an adopted obligation or institutional position.</x:v>
      </x:c>
      <x:c r="K113" s="85" t="n">
        <x:v>46230.5</x:v>
      </x:c>
      <x:c r="L113" s="86" t="inlineStr">
        <x:is>
          <x:t xml:space="preserve">European Parliament Digital Omnibus amendments 79–250, PE786.820v01-00, procedure 2025/0360(COD)</x:t>
        </x:is>
      </x:c>
      <x:c r="M113" s="84" t="str">
        <x:v>Compared amendment column with Commission column in PE786.820v01-00. Proposed recital wording, not an adopted operative GDPR/Data Act provision. Source pages 166. Attribution: The proposing MEPs are the signatories named above this amendment in the official tabled-amendment document.</x:v>
      </x:c>
      <x:c r="N113" s="86" t="inlineStr">
        <x:is>
          <x:t xml:space="preserve">Official procedure and document list</x:t>
        </x:is>
      </x:c>
      <x:c r="O113" s="86" t="inlineStr">
        <x:is>
          <x:t xml:space="preserve">Official amendment signatories</x:t>
        </x:is>
      </x:c>
      <x:c r="P113" s="46" t="n">
        <x:v>1</x:v>
      </x:c>
      <x:c r="Q113" s="47" t="str">
        <x:v>Favourable</x:v>
      </x:c>
      <x:c r="R113" s="47" t="str">
        <x:v>Adds an express role for pseudonymisation and minimisation in the research safeguards. This is a limited strengthening of recognition, conditional on fulfilling the research purpose.</x:v>
      </x:c>
      <x:c r="S113" s="47" t="str">
        <x:v>High</x:v>
      </x:c>
      <x:c r="T113" s="47" t="str">
        <x:v>Yes</x:v>
      </x:c>
      <x:c r="U113" s="47" t="str">
        <x:v>Not addressed</x:v>
      </x:c>
      <x:c r="V113" s="47" t="str">
        <x:v>Article 89 GDPR; purpose-compatible processing; data minimisation.</x:v>
      </x:c>
      <x:c r="W113" s="47" t="str">
        <x:v>Recital 29 describes compatible research, archiving and statistical further processing without these explicit examples.</x:v>
      </x:c>
      <x:c r="X113" s="47" t="str">
        <x:v>Adds to recital 29 that further research, archiving and statistical processing must follow GDPR principles and Article 89 safeguards, including pseudonymisation where it can fulfil the relevant purposes.</x:v>
      </x:c>
      <x:c r="Y113" s="47" t="str"/>
      <x:c r="Z113" s="47" t="str">
        <x:v>Amendment 246 — Recital 29</x:v>
      </x:c>
      <x:c r="AA113" s="47" t="str">
        <x:v>PE786.820v01-00; Amendment 246; PDF page 166; baseline and proposed columns plus signatory heading</x:v>
      </x:c>
      <x:c r="AB113" s="47" t="str">
        <x:v>Full official Parliament PDF downloaded through its browser PDF viewer on 24 September 2026; original/proposed text and individual signatory heading inspected. Score is an analytical interpretation, not a source-provided label.</x:v>
      </x:c>
      <x:c r="AC113" s="48" t="n">
        <x:v>46289</x:v>
      </x:c>
      <x:c r="AD113" s="47" t="str">
        <x:v>PET-MEP-113</x:v>
      </x:c>
      <x:c r="AE113" t="n">
        <x:f>IF(ISNUMBER(P113),1,0)</x:f>
        <x:v>1</x:v>
      </x:c>
    </x:row>
    <x:row r="114" ht="112" customHeight="1">
      <x:c r="A114" s="84" t="str">
        <x:v>Digital Omnibus COM(2025)837 — MEP amendment 250</x:v>
      </x:c>
      <x:c r="B114" s="84" t="str">
        <x:v>Named technique</x:v>
      </x:c>
      <x:c r="C114" s="84" t="str">
        <x:v>Julie Rechagneux, Mélanie Disdier, Aleksandar Nikolic, Pierre-Romain Thionnet, Alexandre Varaut, Fabrice Leggeri, Marion Maréchal, António Tânger Corrêa, Christophe Bay</x:v>
      </x:c>
      <x:c r="D114" s="84" t="str"/>
      <x:c r="E114" s="84" t="str">
        <x:v>Named signatories to tabled amendment</x:v>
      </x:c>
      <x:c r="F114" s="84" t="str">
        <x:v>Amendment 250 — Recital 29 a (new)</x:v>
      </x:c>
      <x:c r="G114" s="84" t="str">
        <x:v>MEP amendment to proposed Regulation
Tabled 27 July 2026; proposal stage; individual adoption not established</x:v>
      </x:c>
      <x:c r="H114" s="84" t="str">
        <x:v>Anonymised data as a less intrusive alternative</x:v>
      </x:c>
      <x:c r="I114" s="84" t="str">
        <x:v>Adds recital 29a stating a three-condition legitimate-interest test, expressly requiring consideration of anonymised data as a less intrusive way to achieve the interest; insufficient mitigation would prevent reliance on that basis.</x:v>
      </x:c>
      <x:c r="J114" s="84" t="str">
        <x:v>Proposed recital only; no binding effect. Not an adopted obligation or institutional position.</x:v>
      </x:c>
      <x:c r="K114" s="85" t="n">
        <x:v>46230.5</x:v>
      </x:c>
      <x:c r="L114" s="86" t="inlineStr">
        <x:is>
          <x:t xml:space="preserve">European Parliament Digital Omnibus amendments 79–250, PE786.820v01-00, procedure 2025/0360(COD)</x:t>
        </x:is>
      </x:c>
      <x:c r="M114" s="84" t="str">
        <x:v>Compared amendment column with Commission column in PE786.820v01-00. Proposed recital wording, not an adopted operative GDPR/Data Act provision. Source pages 169, 170. Attribution: The proposing MEPs are the signatories named above this amendment in the official tabled-amendment document.</x:v>
      </x:c>
      <x:c r="N114" s="86" t="inlineStr">
        <x:is>
          <x:t xml:space="preserve">Official procedure and document list</x:t>
        </x:is>
      </x:c>
      <x:c r="O114" s="86" t="inlineStr">
        <x:is>
          <x:t xml:space="preserve">Official amendment signatories</x:t>
        </x:is>
      </x:c>
      <x:c r="P114" s="49" t="n">
        <x:v>1</x:v>
      </x:c>
      <x:c r="Q114" s="50" t="str">
        <x:v>Favourable</x:v>
      </x:c>
      <x:c r="R114" s="50" t="str">
        <x:v>Adds explicit consideration of anonymised data as a less intrusive alternative before relying on legitimate interest. This gives the technique a limited additional role in necessity assessment.</x:v>
      </x:c>
      <x:c r="S114" s="50" t="str">
        <x:v>High</x:v>
      </x:c>
      <x:c r="T114" s="50" t="str">
        <x:v>Yes</x:v>
      </x:c>
      <x:c r="U114" s="50" t="str">
        <x:v>Not addressed</x:v>
      </x:c>
      <x:c r="V114" s="50" t="str">
        <x:v>Three cumulative tests; mitigation insufficient to override rights does not permit processing.</x:v>
      </x:c>
      <x:c r="W114" s="50" t="str">
        <x:v>No corresponding recital specifying this three-part legitimate-interest test and anonymous alternative.</x:v>
      </x:c>
      <x:c r="X114" s="50" t="str">
        <x:v>Adds recital 29a stating a three-condition legitimate-interest test, expressly requiring consideration of anonymised data as a less intrusive way to achieve the interest; insufficient mitigation would prevent reliance on that basis.</x:v>
      </x:c>
      <x:c r="Y114" s="50" t="str"/>
      <x:c r="Z114" s="50" t="str">
        <x:v>Amendment 250 — Recital 29 a (new)</x:v>
      </x:c>
      <x:c r="AA114" s="50" t="str">
        <x:v>PE786.820v01-00; Amendment 250; PDF page 169; baseline and proposed columns plus signatory heading</x:v>
      </x:c>
      <x:c r="AB114" s="50" t="str">
        <x:v>Full official Parliament PDF downloaded through its browser PDF viewer on 24 September 2026; original/proposed text and individual signatory heading inspected. Score is an analytical interpretation, not a source-provided label.</x:v>
      </x:c>
      <x:c r="AC114" s="51" t="n">
        <x:v>46289</x:v>
      </x:c>
      <x:c r="AD114" s="50" t="str">
        <x:v>PET-MEP-114</x:v>
      </x:c>
      <x:c r="AE114" t="n">
        <x:f>IF(ISNUMBER(P114),1,0)</x:f>
        <x:v>1</x:v>
      </x:c>
    </x:row>
    <x:row r="115" ht="98" customHeight="1">
      <x:c r="A115" s="84" t="str">
        <x:v>Digital Omnibus COM(2025)837 — MEP Amendment 257</x:v>
      </x:c>
      <x:c r="B115" s="84" t="str">
        <x:v>Named technique</x:v>
      </x:c>
      <x:c r="C115" s="84" t="str">
        <x:v>Julie Rechagneux, Mélanie Disdier, Aleksandar Nikolic, Pierre-Romain Thionnet, Alexandre Varaut, Fabrice Leggeri, Marion Maréchal, Christophe Bay</x:v>
      </x:c>
      <x:c r="D115" s="84" t="str"/>
      <x:c r="E115" s="84" t="str">
        <x:v>Named signatories to tabled amendment</x:v>
      </x:c>
      <x:c r="F115" s="84" t="str">
        <x:v>Amendment 257 — Recital 30</x:v>
      </x:c>
      <x:c r="G115" s="84" t="str">
        <x:v>European Parliament tabled committee amendment
Proposed amendment — ITRE/LIBE draft-report stage</x:v>
      </x:c>
      <x:c r="H115" s="84" t="str">
        <x:v>Anonymisation; AI extraction and inference risk</x:v>
      </x:c>
      <x:c r="I115" s="84" t="str">
        <x:v>Adds that claiming an AI model produces anonymised data does not remove GDPR applicability when personal data can reasonably be extracted or inferred; rejects any presumption that AI legitimate-interest processing is lawful.</x:v>
      </x:c>
      <x:c r="J115" s="84" t="str">
        <x:v>No binding legal effect; proposed change to pending legislation, not an adopted rule.</x:v>
      </x:c>
      <x:c r="K115" s="85" t="n">
        <x:v>46230.5</x:v>
      </x:c>
      <x:c r="L115" s="86" t="inlineStr">
        <x:is>
          <x:t xml:space="preserve">European Parliament PE790.967v01-00, Digital Omnibus amendments</x:t>
        </x:is>
      </x:c>
      <x:c r="M115"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15" s="86" t="inlineStr">
        <x:is>
          <x:t xml:space="preserve">Official procedure and document list</x:t>
        </x:is>
      </x:c>
      <x:c r="O115" s="86" t="inlineStr">
        <x:is>
          <x:t xml:space="preserve">Official amendment signatories</x:t>
        </x:is>
      </x:c>
      <x:c r="P115" s="46" t="n">
        <x:v>0</x:v>
      </x:c>
      <x:c r="Q115" s="47" t="str">
        <x:v>Neutral or mixed</x:v>
      </x:c>
      <x:c r="R115" s="47" t="str">
        <x:v>Adds a test preventing unsupported anonymity claims when personal data remain extractable or inferable. This strengthens the accuracy of classification without independently encouraging or restricting the use of anonymisation.</x:v>
      </x:c>
      <x:c r="S115" s="47" t="str">
        <x:v>High</x:v>
      </x:c>
      <x:c r="T115" s="47" t="str">
        <x:v>Yes</x:v>
      </x:c>
      <x:c r="U115" s="47" t="str">
        <x:v>Not addressed</x:v>
      </x:c>
      <x:c r="V115" s="47" t="str">
        <x:v>Case-by-case balancing; no presumption of lawfulness; reasonably-likely extraction test.</x:v>
      </x:c>
      <x:c r="W115" s="47" t="str">
        <x:v>Recital 30 describes personal data retained in AI and permits legitimate interest where appropriate.</x:v>
      </x:c>
      <x:c r="X115" s="47" t="str">
        <x:v>Adds that claiming an AI model produces anonymised data does not remove GDPR applicability when personal data can reasonably be extracted or inferred; rejects any presumption that AI legitimate-interest processing is lawful.</x:v>
      </x:c>
      <x:c r="Y115" s="47" t="str"/>
      <x:c r="Z115" s="47" t="str">
        <x:v>Amendment 257 — Recital 30</x:v>
      </x:c>
      <x:c r="AA115" s="47" t="str">
        <x:v>PE790.967v01-00; Amendment 257; PDF page 8; baseline and proposed columns plus signatory heading</x:v>
      </x:c>
      <x:c r="AB115" s="47" t="str">
        <x:v>Full official Parliament PDF downloaded through its browser PDF viewer on 24 September 2026; original/proposed text and individual signatory heading inspected. Score is an analytical interpretation, not a source-provided label.</x:v>
      </x:c>
      <x:c r="AC115" s="48" t="n">
        <x:v>46289</x:v>
      </x:c>
      <x:c r="AD115" s="47" t="str">
        <x:v>PET-MEP-115</x:v>
      </x:c>
      <x:c r="AE115" t="n">
        <x:f>IF(ISNUMBER(P115),1,0)</x:f>
        <x:v>1</x:v>
      </x:c>
    </x:row>
    <x:row r="116" ht="126" customHeight="1">
      <x:c r="A116" s="84" t="str">
        <x:v>Digital Omnibus COM(2025)837 — MEP Amendment 269</x:v>
      </x:c>
      <x:c r="B116" s="84" t="str">
        <x:v>Related privacy wording</x:v>
      </x:c>
      <x:c r="C116" s="84" t="str">
        <x:v>Sibylle Berg, Martin Sonneborn</x:v>
      </x:c>
      <x:c r="D116" s="84" t="str"/>
      <x:c r="E116" s="84" t="str">
        <x:v>Named signatories to tabled amendment</x:v>
      </x:c>
      <x:c r="F116" s="84" t="str">
        <x:v>Amendment 269 — Recital 31</x:v>
      </x:c>
      <x:c r="G116" s="84" t="str">
        <x:v>European Parliament tabled committee amendment
Proposed amendment — ITRE/LIBE draft-report stage</x:v>
      </x:c>
      <x:c r="H116" s="84" t="str">
        <x:v>Privacy-preserving AI training techniques (proposed deletion)</x:v>
      </x:c>
      <x:c r="I116" s="84" t="str">
        <x:v>Deletes Recital 31 entirely, including its express privacy-preserving AI-training safeguards and data-leakage mitigation discussion.</x:v>
      </x:c>
      <x:c r="J116" s="84" t="str">
        <x:v>No binding legal effect; proposed change to pending legislation, not an adopted rule.</x:v>
      </x:c>
      <x:c r="K116" s="85" t="n">
        <x:v>46230.5</x:v>
      </x:c>
      <x:c r="L116" s="86" t="inlineStr">
        <x:is>
          <x:t xml:space="preserve">European Parliament PE790.967v01-00, Digital Omnibus amendments</x:t>
        </x:is>
      </x:c>
      <x:c r="M116" s="84" t="str">
        <x:v>Source wording: “privacy preserving techniques” (Amendment 269 — Recital 31). 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16" s="86" t="inlineStr">
        <x:is>
          <x:t xml:space="preserve">Official procedure and document list</x:t>
        </x:is>
      </x:c>
      <x:c r="O116" s="86" t="inlineStr">
        <x:is>
          <x:t xml:space="preserve">Official amendment signatories</x:t>
        </x:is>
      </x:c>
      <x:c r="P116" s="49"/>
      <x:c r="Q116" s="50" t="str">
        <x:v>Unscored</x:v>
      </x:c>
      <x:c r="R116" s="50" t="str">
        <x:v>Deletes the entire recital, removing the AI-interest framework and PET safeguards together. The deletion does not isolate a position on PET adoption, so it is not scored as opposition.</x:v>
      </x:c>
      <x:c r="S116" s="50" t="str">
        <x:v>Medium</x:v>
      </x:c>
      <x:c r="T116" s="50" t="str">
        <x:v>No</x:v>
      </x:c>
      <x:c r="U116" s="50" t="str">
        <x:v>Not addressed</x:v>
      </x:c>
      <x:c r="V116" s="50" t="str">
        <x:v>Whole recital deleted; broader GDPR safeguards not determined by this recital alone.</x:v>
      </x:c>
      <x:c r="W116" s="50" t="str">
        <x:v>Recital 31 explains beneficial AI interests together with PET training and other safeguards.</x:v>
      </x:c>
      <x:c r="X116" s="50" t="str">
        <x:v>Deletes Recital 31 entirely, including its express privacy-preserving AI-training safeguards and data-leakage mitigation discussion.</x:v>
      </x:c>
      <x:c r="Y116" s="50" t="str">
        <x:v>PET direction cannot be separated reliably from broader framework or compensation changes. AM269–274 all propose complete deletion of the same recital31. This shared proposition remains unscored because it removes both the AI framework and PET safeguards. Counted once per MEP; original signatories remain attached to their own amendment.</x:v>
      </x:c>
      <x:c r="Z116" s="50" t="str">
        <x:v>Amendment 269 — Recital 31</x:v>
      </x:c>
      <x:c r="AA116" s="50" t="str">
        <x:v>PE790.967v01-00; Amendment 269; PDF page 18; baseline and proposed columns plus signatory heading</x:v>
      </x:c>
      <x:c r="AB116" s="50" t="str">
        <x:v>Full official Parliament PDF downloaded through its browser PDF viewer on 24 September 2026; original/proposed text and individual signatory heading inspected. Score is an analytical interpretation, not a source-provided label.</x:v>
      </x:c>
      <x:c r="AC116" s="51" t="n">
        <x:v>46289</x:v>
      </x:c>
      <x:c r="AD116" s="50" t="str">
        <x:v>PET-MEP-116</x:v>
      </x:c>
      <x:c r="AE116" t="n">
        <x:f>IF(ISNUMBER(P116),1,0)</x:f>
        <x:v>0</x:v>
      </x:c>
    </x:row>
    <x:row r="117" ht="126" customHeight="1">
      <x:c r="A117" s="84" t="str">
        <x:v>Digital Omnibus COM(2025)837 — MEP Amendment 270</x:v>
      </x:c>
      <x:c r="B117" s="84" t="str">
        <x:v>Related privacy wording</x:v>
      </x:c>
      <x:c r="C117" s="84" t="str">
        <x:v>João Oliveira</x:v>
      </x:c>
      <x:c r="D117" s="84" t="str"/>
      <x:c r="E117" s="84" t="str">
        <x:v>Named signatories to tabled amendment</x:v>
      </x:c>
      <x:c r="F117" s="84" t="str">
        <x:v>Amendment 270 — Recital 31</x:v>
      </x:c>
      <x:c r="G117" s="84" t="str">
        <x:v>European Parliament tabled committee amendment
Proposed amendment — ITRE/LIBE draft-report stage</x:v>
      </x:c>
      <x:c r="H117" s="84" t="str">
        <x:v>Privacy-preserving AI training techniques (proposed deletion)</x:v>
      </x:c>
      <x:c r="I117" s="84" t="str">
        <x:v>Deletes Recital 31 entirely, including its express privacy-preserving AI-training safeguards and data-leakage mitigation discussion.</x:v>
      </x:c>
      <x:c r="J117" s="84" t="str">
        <x:v>No binding legal effect; proposed change to pending legislation, not an adopted rule.</x:v>
      </x:c>
      <x:c r="K117" s="85" t="n">
        <x:v>46230.5</x:v>
      </x:c>
      <x:c r="L117" s="86" t="inlineStr">
        <x:is>
          <x:t xml:space="preserve">European Parliament PE790.967v01-00, Digital Omnibus amendments</x:t>
        </x:is>
      </x:c>
      <x:c r="M117" s="84" t="str">
        <x:v>Source wording: “privacy preserving techniques” (Amendment 270 — Recital 31). 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17" s="86" t="inlineStr">
        <x:is>
          <x:t xml:space="preserve">Official procedure and document list</x:t>
        </x:is>
      </x:c>
      <x:c r="O117" s="86" t="inlineStr">
        <x:is>
          <x:t xml:space="preserve">Official amendment signatories</x:t>
        </x:is>
      </x:c>
      <x:c r="P117" s="46"/>
      <x:c r="Q117" s="47" t="str">
        <x:v>Unscored</x:v>
      </x:c>
      <x:c r="R117" s="47" t="str">
        <x:v>Deletes the entire recital, removing the AI-interest framework and PET safeguards together. The deletion does not isolate a position on PET adoption, so it is not scored as opposition.</x:v>
      </x:c>
      <x:c r="S117" s="47" t="str">
        <x:v>Medium</x:v>
      </x:c>
      <x:c r="T117" s="47" t="str">
        <x:v>No</x:v>
      </x:c>
      <x:c r="U117" s="47" t="str">
        <x:v>Not addressed</x:v>
      </x:c>
      <x:c r="V117" s="47" t="str">
        <x:v>Whole recital deleted; broader GDPR safeguards not determined by this recital alone.</x:v>
      </x:c>
      <x:c r="W117" s="47" t="str">
        <x:v>Recital 31 explains beneficial AI interests together with PET training and other safeguards.</x:v>
      </x:c>
      <x:c r="X117" s="47" t="str">
        <x:v>Deletes Recital 31 entirely, including its express privacy-preserving AI-training safeguards and data-leakage mitigation discussion.</x:v>
      </x:c>
      <x:c r="Y117" s="47" t="str">
        <x:v>PET direction cannot be separated reliably from broader framework or compensation changes. AM269–274 all propose complete deletion of the same recital31. This shared proposition remains unscored because it removes both the AI framework and PET safeguards. Counted once per MEP; original signatories remain attached to their own amendment.</x:v>
      </x:c>
      <x:c r="Z117" s="47" t="str">
        <x:v>Amendment 270 — Recital 31</x:v>
      </x:c>
      <x:c r="AA117" s="47" t="str">
        <x:v>PE790.967v01-00; Amendment 270; PDF page 19; baseline and proposed columns plus signatory heading</x:v>
      </x:c>
      <x:c r="AB117" s="47" t="str">
        <x:v>Full official Parliament PDF downloaded through its browser PDF viewer on 24 September 2026; original/proposed text and individual signatory heading inspected. Score is an analytical interpretation, not a source-provided label.</x:v>
      </x:c>
      <x:c r="AC117" s="48" t="n">
        <x:v>46289</x:v>
      </x:c>
      <x:c r="AD117" s="47" t="str">
        <x:v>PET-MEP-117</x:v>
      </x:c>
      <x:c r="AE117" t="n">
        <x:f>IF(ISNUMBER(P117),1,0)</x:f>
        <x:v>0</x:v>
      </x:c>
    </x:row>
    <x:row r="118" ht="126" customHeight="1">
      <x:c r="A118" s="84" t="str">
        <x:v>Digital Omnibus COM(2025)837 — MEP Amendment 271</x:v>
      </x:c>
      <x:c r="B118" s="84" t="str">
        <x:v>Related privacy wording</x:v>
      </x:c>
      <x:c r="C118" s="84" t="str">
        <x:v>Markéta Gregorová on behalf of the Verts/ALE Group</x:v>
      </x:c>
      <x:c r="D118" s="84" t="str"/>
      <x:c r="E118" s="84" t="str">
        <x:v>Named signatories to tabled amendment</x:v>
      </x:c>
      <x:c r="F118" s="84" t="str">
        <x:v>Amendment 271 — Recital 31</x:v>
      </x:c>
      <x:c r="G118" s="84" t="str">
        <x:v>European Parliament tabled committee amendment
Proposed amendment — ITRE/LIBE draft-report stage</x:v>
      </x:c>
      <x:c r="H118" s="84" t="str">
        <x:v>Privacy-preserving AI training techniques (proposed deletion)</x:v>
      </x:c>
      <x:c r="I118" s="84" t="str">
        <x:v>Deletes Recital 31 entirely, including its express privacy-preserving AI-training safeguards and data-leakage mitigation discussion.</x:v>
      </x:c>
      <x:c r="J118" s="84" t="str">
        <x:v>No binding legal effect; proposed change to pending legislation, not an adopted rule.</x:v>
      </x:c>
      <x:c r="K118" s="85" t="n">
        <x:v>46230.5</x:v>
      </x:c>
      <x:c r="L118" s="86" t="inlineStr">
        <x:is>
          <x:t xml:space="preserve">European Parliament PE790.967v01-00, Digital Omnibus amendments</x:t>
        </x:is>
      </x:c>
      <x:c r="M118" s="84" t="str">
        <x:v>Source wording: “privacy preserving techniques” (Amendment 271 — Recital 31). 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18" s="86" t="inlineStr">
        <x:is>
          <x:t xml:space="preserve">Official procedure and document list</x:t>
        </x:is>
      </x:c>
      <x:c r="O118" s="86" t="inlineStr">
        <x:is>
          <x:t xml:space="preserve">Official amendment signatories</x:t>
        </x:is>
      </x:c>
      <x:c r="P118" s="49"/>
      <x:c r="Q118" s="50" t="str">
        <x:v>Unscored</x:v>
      </x:c>
      <x:c r="R118" s="50" t="str">
        <x:v>Deletes the entire recital, removing the AI-interest framework and PET safeguards together. The deletion does not isolate a position on PET adoption, so it is not scored as opposition.</x:v>
      </x:c>
      <x:c r="S118" s="50" t="str">
        <x:v>Medium</x:v>
      </x:c>
      <x:c r="T118" s="50" t="str">
        <x:v>No</x:v>
      </x:c>
      <x:c r="U118" s="50" t="str">
        <x:v>Not addressed</x:v>
      </x:c>
      <x:c r="V118" s="50" t="str">
        <x:v>Whole recital deleted; broader GDPR safeguards not determined by this recital alone.</x:v>
      </x:c>
      <x:c r="W118" s="50" t="str">
        <x:v>Recital 31 explains beneficial AI interests together with PET training and other safeguards.</x:v>
      </x:c>
      <x:c r="X118" s="50" t="str">
        <x:v>Deletes Recital 31 entirely, including its express privacy-preserving AI-training safeguards and data-leakage mitigation discussion.</x:v>
      </x:c>
      <x:c r="Y118" s="50" t="str">
        <x:v>PET direction cannot be separated reliably from broader framework or compensation changes. AM269–274 all propose complete deletion of the same recital31. This shared proposition remains unscored because it removes both the AI framework and PET safeguards. Counted once per MEP; original signatories remain attached to their own amendment.</x:v>
      </x:c>
      <x:c r="Z118" s="50" t="str">
        <x:v>Amendment 271 — Recital 31</x:v>
      </x:c>
      <x:c r="AA118" s="50" t="str">
        <x:v>PE790.967v01-00; Amendment 271; PDF page 20; baseline and proposed columns plus signatory heading</x:v>
      </x:c>
      <x:c r="AB118" s="50" t="str">
        <x:v>Full official Parliament PDF downloaded through its browser PDF viewer on 24 September 2026; original/proposed text and individual signatory heading inspected. Score is an analytical interpretation, not a source-provided label.</x:v>
      </x:c>
      <x:c r="AC118" s="51" t="n">
        <x:v>46289</x:v>
      </x:c>
      <x:c r="AD118" s="50" t="str">
        <x:v>PET-MEP-118</x:v>
      </x:c>
      <x:c r="AE118" t="n">
        <x:f>IF(ISNUMBER(P118),1,0)</x:f>
        <x:v>0</x:v>
      </x:c>
    </x:row>
    <x:row r="119" ht="126" customHeight="1">
      <x:c r="A119" s="84" t="str">
        <x:v>Digital Omnibus COM(2025)837 — MEP Amendment 272</x:v>
      </x:c>
      <x:c r="B119" s="84" t="str">
        <x:v>Related privacy wording</x:v>
      </x:c>
      <x:c r="C119" s="84" t="str">
        <x:v>Irena Joveva, Michael McNamara, Raquel García Hermida-Van Der Walle, Oihane Agirregoitia Martínez, Veronika Cifrová Ostrihoňová, Fabienne Keller</x:v>
      </x:c>
      <x:c r="D119" s="84" t="str"/>
      <x:c r="E119" s="84" t="str">
        <x:v>Named signatories to tabled amendment</x:v>
      </x:c>
      <x:c r="F119" s="84" t="str">
        <x:v>Amendment 272 — Recital 31</x:v>
      </x:c>
      <x:c r="G119" s="84" t="str">
        <x:v>European Parliament tabled committee amendment
Proposed amendment — ITRE/LIBE draft-report stage</x:v>
      </x:c>
      <x:c r="H119" s="84" t="str">
        <x:v>Privacy-preserving AI training techniques (proposed deletion)</x:v>
      </x:c>
      <x:c r="I119" s="84" t="str">
        <x:v>Deletes Recital 31 entirely, including its express privacy-preserving AI-training safeguards and data-leakage mitigation discussion.</x:v>
      </x:c>
      <x:c r="J119" s="84" t="str">
        <x:v>No binding legal effect; proposed change to pending legislation, not an adopted rule.</x:v>
      </x:c>
      <x:c r="K119" s="85" t="n">
        <x:v>46230.5</x:v>
      </x:c>
      <x:c r="L119" s="86" t="inlineStr">
        <x:is>
          <x:t xml:space="preserve">European Parliament PE790.967v01-00, Digital Omnibus amendments</x:t>
        </x:is>
      </x:c>
      <x:c r="M119" s="84" t="str">
        <x:v>Source wording: “privacy preserving techniques” (Amendment 272 — Recital 31). 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19" s="86" t="inlineStr">
        <x:is>
          <x:t xml:space="preserve">Official procedure and document list</x:t>
        </x:is>
      </x:c>
      <x:c r="O119" s="86" t="inlineStr">
        <x:is>
          <x:t xml:space="preserve">Official amendment signatories</x:t>
        </x:is>
      </x:c>
      <x:c r="P119" s="46"/>
      <x:c r="Q119" s="47" t="str">
        <x:v>Unscored</x:v>
      </x:c>
      <x:c r="R119" s="47" t="str">
        <x:v>Deletes the entire recital, removing the AI-interest framework and PET safeguards together. The deletion does not isolate a position on PET adoption, so it is not scored as opposition.</x:v>
      </x:c>
      <x:c r="S119" s="47" t="str">
        <x:v>Medium</x:v>
      </x:c>
      <x:c r="T119" s="47" t="str">
        <x:v>No</x:v>
      </x:c>
      <x:c r="U119" s="47" t="str">
        <x:v>Not addressed</x:v>
      </x:c>
      <x:c r="V119" s="47" t="str">
        <x:v>Whole recital deleted; broader GDPR safeguards not determined by this recital alone.</x:v>
      </x:c>
      <x:c r="W119" s="47" t="str">
        <x:v>Recital 31 explains beneficial AI interests together with PET training and other safeguards.</x:v>
      </x:c>
      <x:c r="X119" s="47" t="str">
        <x:v>Deletes Recital 31 entirely, including its express privacy-preserving AI-training safeguards and data-leakage mitigation discussion.</x:v>
      </x:c>
      <x:c r="Y119" s="47" t="str">
        <x:v>PET direction cannot be separated reliably from broader framework or compensation changes. AM269–274 all propose complete deletion of the same recital31. This shared proposition remains unscored because it removes both the AI framework and PET safeguards. Counted once per MEP; original signatories remain attached to their own amendment.</x:v>
      </x:c>
      <x:c r="Z119" s="47" t="str">
        <x:v>Amendment 272 — Recital 31</x:v>
      </x:c>
      <x:c r="AA119" s="47" t="str">
        <x:v>PE790.967v01-00; Amendment 272; PDF page 21; baseline and proposed columns plus signatory heading</x:v>
      </x:c>
      <x:c r="AB119" s="47" t="str">
        <x:v>Full official Parliament PDF downloaded through its browser PDF viewer on 24 September 2026; original/proposed text and individual signatory heading inspected. Score is an analytical interpretation, not a source-provided label.</x:v>
      </x:c>
      <x:c r="AC119" s="48" t="n">
        <x:v>46289</x:v>
      </x:c>
      <x:c r="AD119" s="47" t="str">
        <x:v>PET-MEP-119</x:v>
      </x:c>
      <x:c r="AE119" t="n">
        <x:f>IF(ISNUMBER(P119),1,0)</x:f>
        <x:v>0</x:v>
      </x:c>
    </x:row>
    <x:row r="120" ht="126" customHeight="1">
      <x:c r="A120" s="84" t="str">
        <x:v>Digital Omnibus COM(2025)837 — MEP Amendment 273</x:v>
      </x:c>
      <x:c r="B120" s="84" t="str">
        <x:v>Related privacy wording</x:v>
      </x:c>
      <x:c r="C120" s="84" t="str">
        <x:v>Pernando Barrena Arza</x:v>
      </x:c>
      <x:c r="D120" s="84" t="str"/>
      <x:c r="E120" s="84" t="str">
        <x:v>Named signatories to tabled amendment</x:v>
      </x:c>
      <x:c r="F120" s="84" t="str">
        <x:v>Amendment 273 — Recital 31</x:v>
      </x:c>
      <x:c r="G120" s="84" t="str">
        <x:v>European Parliament tabled committee amendment
Proposed amendment — ITRE/LIBE draft-report stage</x:v>
      </x:c>
      <x:c r="H120" s="84" t="str">
        <x:v>Privacy-preserving AI training techniques (proposed deletion)</x:v>
      </x:c>
      <x:c r="I120" s="84" t="str">
        <x:v>Deletes Recital 31 entirely, including its express privacy-preserving AI-training safeguards and data-leakage mitigation discussion.</x:v>
      </x:c>
      <x:c r="J120" s="84" t="str">
        <x:v>No binding legal effect; proposed change to pending legislation, not an adopted rule.</x:v>
      </x:c>
      <x:c r="K120" s="85" t="n">
        <x:v>46230.5</x:v>
      </x:c>
      <x:c r="L120" s="86" t="inlineStr">
        <x:is>
          <x:t xml:space="preserve">European Parliament PE790.967v01-00, Digital Omnibus amendments</x:t>
        </x:is>
      </x:c>
      <x:c r="M120" s="84" t="str">
        <x:v>Source wording: “privacy preserving techniques” (Amendment 273 — Recital 31). 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20" s="86" t="inlineStr">
        <x:is>
          <x:t xml:space="preserve">Official procedure and document list</x:t>
        </x:is>
      </x:c>
      <x:c r="O120" s="86" t="inlineStr">
        <x:is>
          <x:t xml:space="preserve">Official amendment signatories</x:t>
        </x:is>
      </x:c>
      <x:c r="P120" s="49"/>
      <x:c r="Q120" s="50" t="str">
        <x:v>Unscored</x:v>
      </x:c>
      <x:c r="R120" s="50" t="str">
        <x:v>Deletes the entire recital, removing the AI-interest framework and PET safeguards together. The deletion does not isolate a position on PET adoption, so it is not scored as opposition.</x:v>
      </x:c>
      <x:c r="S120" s="50" t="str">
        <x:v>Medium</x:v>
      </x:c>
      <x:c r="T120" s="50" t="str">
        <x:v>No</x:v>
      </x:c>
      <x:c r="U120" s="50" t="str">
        <x:v>Not addressed</x:v>
      </x:c>
      <x:c r="V120" s="50" t="str">
        <x:v>Whole recital deleted; broader GDPR safeguards not determined by this recital alone.</x:v>
      </x:c>
      <x:c r="W120" s="50" t="str">
        <x:v>Recital 31 explains beneficial AI interests together with PET training and other safeguards.</x:v>
      </x:c>
      <x:c r="X120" s="50" t="str">
        <x:v>Deletes Recital 31 entirely, including its express privacy-preserving AI-training safeguards and data-leakage mitigation discussion.</x:v>
      </x:c>
      <x:c r="Y120" s="50" t="str">
        <x:v>PET direction cannot be separated reliably from broader framework or compensation changes. AM269–274 all propose complete deletion of the same recital31. This shared proposition remains unscored because it removes both the AI framework and PET safeguards. Counted once per MEP; original signatories remain attached to their own amendment.</x:v>
      </x:c>
      <x:c r="Z120" s="50" t="str">
        <x:v>Amendment 273 — Recital 31</x:v>
      </x:c>
      <x:c r="AA120" s="50" t="str">
        <x:v>PE790.967v01-00; Amendment 273; PDF page 22; baseline and proposed columns plus signatory heading</x:v>
      </x:c>
      <x:c r="AB120" s="50" t="str">
        <x:v>Full official Parliament PDF downloaded through its browser PDF viewer on 24 September 2026; original/proposed text and individual signatory heading inspected. Score is an analytical interpretation, not a source-provided label.</x:v>
      </x:c>
      <x:c r="AC120" s="51" t="n">
        <x:v>46289</x:v>
      </x:c>
      <x:c r="AD120" s="50" t="str">
        <x:v>PET-MEP-120</x:v>
      </x:c>
      <x:c r="AE120" t="n">
        <x:f>IF(ISNUMBER(P120),1,0)</x:f>
        <x:v>0</x:v>
      </x:c>
    </x:row>
    <x:row r="121" ht="126" customHeight="1">
      <x:c r="A121" s="84" t="str">
        <x:v>Digital Omnibus COM(2025)837 — MEP Amendment 274</x:v>
      </x:c>
      <x:c r="B121" s="84" t="str">
        <x:v>Related privacy wording</x:v>
      </x:c>
      <x:c r="C121" s="84" t="str">
        <x:v>Marina Kaljurand, Elena Sancho Murillo, Brando Benifei, Birgit Sippel, Alex Agius Saliba, Francisco Assis, Elisabeth Grossmann, Kristian Vigenin, Matjaž Nemec</x:v>
      </x:c>
      <x:c r="D121" s="84" t="str"/>
      <x:c r="E121" s="84" t="str">
        <x:v>Named signatories to tabled amendment</x:v>
      </x:c>
      <x:c r="F121" s="84" t="str">
        <x:v>Amendment 274 — Recital 31</x:v>
      </x:c>
      <x:c r="G121" s="84" t="str">
        <x:v>European Parliament tabled committee amendment
Proposed amendment — ITRE/LIBE draft-report stage</x:v>
      </x:c>
      <x:c r="H121" s="84" t="str">
        <x:v>Privacy-preserving AI training techniques (proposed deletion)</x:v>
      </x:c>
      <x:c r="I121" s="84" t="str">
        <x:v>Deletes Recital 31 entirely, including its express privacy-preserving AI-training safeguards and data-leakage mitigation discussion.</x:v>
      </x:c>
      <x:c r="J121" s="84" t="str">
        <x:v>No binding legal effect; proposed change to pending legislation, not an adopted rule.</x:v>
      </x:c>
      <x:c r="K121" s="85" t="n">
        <x:v>46230.5</x:v>
      </x:c>
      <x:c r="L121" s="86" t="inlineStr">
        <x:is>
          <x:t xml:space="preserve">European Parliament PE790.967v01-00, Digital Omnibus amendments</x:t>
        </x:is>
      </x:c>
      <x:c r="M121" s="84" t="str">
        <x:v>Source wording: “privacy preserving techniques” (Amendment 274 — Recital 31). 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21" s="86" t="inlineStr">
        <x:is>
          <x:t xml:space="preserve">Official procedure and document list</x:t>
        </x:is>
      </x:c>
      <x:c r="O121" s="86" t="inlineStr">
        <x:is>
          <x:t xml:space="preserve">Official amendment signatories</x:t>
        </x:is>
      </x:c>
      <x:c r="P121" s="46"/>
      <x:c r="Q121" s="47" t="str">
        <x:v>Unscored</x:v>
      </x:c>
      <x:c r="R121" s="47" t="str">
        <x:v>Deletes the entire recital, removing the AI-interest framework and PET safeguards together. The deletion does not isolate a position on PET adoption, so it is not scored as opposition.</x:v>
      </x:c>
      <x:c r="S121" s="47" t="str">
        <x:v>Medium</x:v>
      </x:c>
      <x:c r="T121" s="47" t="str">
        <x:v>No</x:v>
      </x:c>
      <x:c r="U121" s="47" t="str">
        <x:v>Not addressed</x:v>
      </x:c>
      <x:c r="V121" s="47" t="str">
        <x:v>Whole recital deleted; broader GDPR safeguards not determined by this recital alone.</x:v>
      </x:c>
      <x:c r="W121" s="47" t="str">
        <x:v>Recital 31 explains beneficial AI interests together with PET training and other safeguards.</x:v>
      </x:c>
      <x:c r="X121" s="47" t="str">
        <x:v>Deletes Recital 31 entirely, including its express privacy-preserving AI-training safeguards and data-leakage mitigation discussion.</x:v>
      </x:c>
      <x:c r="Y121" s="47" t="str">
        <x:v>PET direction cannot be separated reliably from broader framework or compensation changes. AM269–274 all propose complete deletion of the same recital31. This shared proposition remains unscored because it removes both the AI framework and PET safeguards. Counted once per MEP; original signatories remain attached to their own amendment.</x:v>
      </x:c>
      <x:c r="Z121" s="47" t="str">
        <x:v>Amendment 274 — Recital 31</x:v>
      </x:c>
      <x:c r="AA121" s="47" t="str">
        <x:v>PE790.967v01-00; Amendment 274; PDF page 23; baseline and proposed columns plus signatory heading</x:v>
      </x:c>
      <x:c r="AB121" s="47" t="str">
        <x:v>Full official Parliament PDF downloaded through its browser PDF viewer on 24 September 2026; original/proposed text and individual signatory heading inspected. Score is an analytical interpretation, not a source-provided label.</x:v>
      </x:c>
      <x:c r="AC121" s="48" t="n">
        <x:v>46289</x:v>
      </x:c>
      <x:c r="AD121" s="47" t="str">
        <x:v>PET-MEP-121</x:v>
      </x:c>
      <x:c r="AE121" t="n">
        <x:f>IF(ISNUMBER(P121),1,0)</x:f>
        <x:v>0</x:v>
      </x:c>
    </x:row>
    <x:row r="122" ht="126" customHeight="1">
      <x:c r="A122" s="84" t="str">
        <x:v>Digital Omnibus COM(2025)837 — MEP Amendment 275</x:v>
      </x:c>
      <x:c r="B122" s="84" t="str">
        <x:v>Related privacy wording</x:v>
      </x:c>
      <x:c r="C122" s="84" t="str">
        <x:v>Henrik Dahl</x:v>
      </x:c>
      <x:c r="D122" s="84" t="str"/>
      <x:c r="E122" s="84" t="str">
        <x:v>Named signatories to tabled amendment</x:v>
      </x:c>
      <x:c r="F122" s="84" t="str">
        <x:v>Amendment 275 — Recital 31</x:v>
      </x:c>
      <x:c r="G122" s="84" t="str">
        <x:v>European Parliament tabled committee amendment
Proposed amendment — ITRE/LIBE draft-report stage</x:v>
      </x:c>
      <x:c r="H122" s="84" t="str">
        <x:v>Privacy-preserving AI training techniques (proposed deletion)</x:v>
      </x:c>
      <x:c r="I122" s="84" t="str">
        <x:v>Retains Recital 31 discussion of beneficial AI purposes but removes its safeguards sentence, including privacy-preserving training techniques, transparency, objections and leakage mitigation.</x:v>
      </x:c>
      <x:c r="J122" s="84" t="str">
        <x:v>No binding legal effect; proposed change to pending legislation, not an adopted rule.</x:v>
      </x:c>
      <x:c r="K122" s="85" t="n">
        <x:v>46230.5</x:v>
      </x:c>
      <x:c r="L122" s="86" t="inlineStr">
        <x:is>
          <x:t xml:space="preserve">European Parliament PE790.967v01-00, Digital Omnibus amendments</x:t>
        </x:is>
      </x:c>
      <x:c r="M122" s="84" t="str">
        <x:v>Source wording: “privacy preserving techniques” (Amendment 275 — Recital 31). 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22" s="86" t="inlineStr">
        <x:is>
          <x:t xml:space="preserve">Official procedure and document list</x:t>
        </x:is>
      </x:c>
      <x:c r="O122" s="86" t="inlineStr">
        <x:is>
          <x:t xml:space="preserve">Official amendment signatories</x:t>
        </x:is>
      </x:c>
      <x:c r="P122" s="49" t="n">
        <x:v>-1</x:v>
      </x:c>
      <x:c r="Q122" s="50" t="str">
        <x:v>Less favourable</x:v>
      </x:c>
      <x:c r="R122" s="50" t="str">
        <x:v>Retains the explanation of beneficial AI interests but deletes the entire safeguards sentence, including PET training measures. This specifically weakens PET recognition within the retained framework.</x:v>
      </x:c>
      <x:c r="S122" s="50" t="str">
        <x:v>High</x:v>
      </x:c>
      <x:c r="T122" s="50" t="str">
        <x:v>Yes</x:v>
      </x:c>
      <x:c r="U122" s="50" t="str">
        <x:v>Not addressed</x:v>
      </x:c>
      <x:c r="V122" s="50" t="str">
        <x:v>Deletes references to transparency, objections, technical signals and leakage mitigation alongside PETs.</x:v>
      </x:c>
      <x:c r="W122" s="50" t="str">
        <x:v>Recital 31 balances AI benefits with safeguards including privacy-preserving training and leakage mitigation.</x:v>
      </x:c>
      <x:c r="X122" s="50" t="str">
        <x:v>Retains Recital 31 discussion of beneficial AI purposes but removes its safeguards sentence, including privacy-preserving training techniques, transparency, objections and leakage mitigation.</x:v>
      </x:c>
      <x:c r="Y122" s="50" t="str"/>
      <x:c r="Z122" s="50" t="str">
        <x:v>Amendment 275 — Recital 31</x:v>
      </x:c>
      <x:c r="AA122" s="50" t="str">
        <x:v>PE790.967v01-00; Amendment 275; PDF page 24; baseline and proposed columns plus signatory heading</x:v>
      </x:c>
      <x:c r="AB122" s="50" t="str">
        <x:v>Full official Parliament PDF downloaded through its browser PDF viewer on 24 September 2026; original/proposed text and individual signatory heading inspected. Score is an analytical interpretation, not a source-provided label.</x:v>
      </x:c>
      <x:c r="AC122" s="51" t="n">
        <x:v>46289</x:v>
      </x:c>
      <x:c r="AD122" s="50" t="str">
        <x:v>PET-MEP-122</x:v>
      </x:c>
      <x:c r="AE122" t="n">
        <x:f>IF(ISNUMBER(P122),1,0)</x:f>
        <x:v>1</x:v>
      </x:c>
    </x:row>
    <x:row r="123" ht="112" customHeight="1">
      <x:c r="A123" s="84" t="str">
        <x:v>Digital Omnibus COM(2025)837 — MEP Amendment 276</x:v>
      </x:c>
      <x:c r="B123" s="84" t="str">
        <x:v>Related privacy wording</x:v>
      </x:c>
      <x:c r="C123" s="84" t="str">
        <x:v>Diana Iovanovici Şoşoacă</x:v>
      </x:c>
      <x:c r="D123" s="84" t="str"/>
      <x:c r="E123" s="84" t="str">
        <x:v>Named signatories to tabled amendment</x:v>
      </x:c>
      <x:c r="F123" s="84" t="str">
        <x:v>Amendment 276 — Recital 31</x:v>
      </x:c>
      <x:c r="G123" s="84" t="str">
        <x:v>European Parliament tabled committee amendment
Proposed amendment — ITRE/LIBE draft-report stage</x:v>
      </x:c>
      <x:c r="H123" s="84" t="str">
        <x:v>Privacy-preserving AI training techniques</x:v>
      </x:c>
      <x:c r="I123" s="84" t="str">
        <x:v>Retains privacy-preserving AI-training safeguards while adding respect for the individual’s objection and sanctions for leakage or related failures; also changes the recital’s anti-bias framing.</x:v>
      </x:c>
      <x:c r="J123" s="84" t="str">
        <x:v>No binding legal effect; proposed change to pending legislation, not an adopted rule.</x:v>
      </x:c>
      <x:c r="K123" s="85" t="n">
        <x:v>46230.5</x:v>
      </x:c>
      <x:c r="L123" s="86" t="inlineStr">
        <x:is>
          <x:t xml:space="preserve">European Parliament PE790.967v01-00, Digital Omnibus amendments</x:t>
        </x:is>
      </x:c>
      <x:c r="M123" s="84" t="str">
        <x:v>Source wording: “privacy preserving techniques” (Amendment 276 — Recital 31).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23" s="86" t="inlineStr">
        <x:is>
          <x:t xml:space="preserve">Official procedure and document list</x:t>
        </x:is>
      </x:c>
      <x:c r="O123" s="86" t="inlineStr">
        <x:is>
          <x:t xml:space="preserve">Official amendment signatories</x:t>
        </x:is>
      </x:c>
      <x:c r="P123" s="46" t="n">
        <x:v>0</x:v>
      </x:c>
      <x:c r="Q123" s="47" t="str">
        <x:v>Neutral or mixed</x:v>
      </x:c>
      <x:c r="R123" s="47" t="str">
        <x:v>Retains the PET language while adding respect for objections and sanctions for failures. The changes strengthen broader accountability without altering the PET deployment provision.</x:v>
      </x:c>
      <x:c r="S123" s="47" t="str">
        <x:v>High</x:v>
      </x:c>
      <x:c r="T123" s="47" t="str">
        <x:v>Yes</x:v>
      </x:c>
      <x:c r="U123" s="47" t="str">
        <x:v>Not addressed</x:v>
      </x:c>
      <x:c r="V123" s="47" t="str">
        <x:v>Objections must be respected; sanctions for leakage or related failures.</x:v>
      </x:c>
      <x:c r="W123" s="47" t="str">
        <x:v>Recital 31 already recognises privacy-preserving training and leakage safeguards.</x:v>
      </x:c>
      <x:c r="X123" s="47" t="str">
        <x:v>Retains privacy-preserving AI-training safeguards while adding respect for the individual’s objection and sanctions for leakage or related failures; also changes the recital’s anti-bias framing.</x:v>
      </x:c>
      <x:c r="Y123" s="47" t="str"/>
      <x:c r="Z123" s="47" t="str">
        <x:v>Amendment 276 — Recital 31</x:v>
      </x:c>
      <x:c r="AA123" s="47" t="str">
        <x:v>PE790.967v01-00; Amendment 276; PDF page 25; baseline and proposed columns plus signatory heading</x:v>
      </x:c>
      <x:c r="AB123" s="47" t="str">
        <x:v>Full official Parliament PDF downloaded through its browser PDF viewer on 24 September 2026; original/proposed text and individual signatory heading inspected. Score is an analytical interpretation, not a source-provided label.</x:v>
      </x:c>
      <x:c r="AC123" s="48" t="n">
        <x:v>46289</x:v>
      </x:c>
      <x:c r="AD123" s="47" t="str">
        <x:v>PET-MEP-123</x:v>
      </x:c>
      <x:c r="AE123" t="n">
        <x:f>IF(ISNUMBER(P123),1,0)</x:f>
        <x:v>1</x:v>
      </x:c>
    </x:row>
    <x:row r="124" ht="112" customHeight="1">
      <x:c r="A124" s="84" t="str">
        <x:v>Digital Omnibus COM(2025)837 — MEP Amendment 277</x:v>
      </x:c>
      <x:c r="B124" s="84" t="str">
        <x:v>Related privacy wording</x:v>
      </x:c>
      <x:c r="C124" s="84" t="str">
        <x:v>Sebastian Tynkkynen, Diego Solier</x:v>
      </x:c>
      <x:c r="D124" s="84" t="str"/>
      <x:c r="E124" s="84" t="str">
        <x:v>Named signatories to tabled amendment</x:v>
      </x:c>
      <x:c r="F124" s="84" t="str">
        <x:v>Amendment 277 — Recital 31</x:v>
      </x:c>
      <x:c r="G124" s="84" t="str">
        <x:v>European Parliament tabled committee amendment
Proposed amendment — ITRE/LIBE draft-report stage</x:v>
      </x:c>
      <x:c r="H124" s="84" t="str">
        <x:v>Privacy-preserving AI training techniques</x:v>
      </x:c>
      <x:c r="I124" s="84" t="str">
        <x:v>Retains privacy-preserving training and leakage safeguards within a revised legitimate-interest assessment that expressly considers AI benefits for EU competitiveness and innovation.</x:v>
      </x:c>
      <x:c r="J124" s="84" t="str">
        <x:v>No binding legal effect; proposed change to pending legislation, not an adopted rule.</x:v>
      </x:c>
      <x:c r="K124" s="85" t="n">
        <x:v>46230.5</x:v>
      </x:c>
      <x:c r="L124" s="86" t="inlineStr">
        <x:is>
          <x:t xml:space="preserve">European Parliament PE790.967v01-00, Digital Omnibus amendments</x:t>
        </x:is>
      </x:c>
      <x:c r="M124" s="84" t="str">
        <x:v>Exact PET wording could not be confirmed in the cited passage.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24" s="86" t="inlineStr">
        <x:is>
          <x:t xml:space="preserve">Official procedure and document list</x:t>
        </x:is>
      </x:c>
      <x:c r="O124" s="86" t="inlineStr">
        <x:is>
          <x:t xml:space="preserve">Official amendment signatories</x:t>
        </x:is>
      </x:c>
      <x:c r="P124" s="49" t="n">
        <x:v>0</x:v>
      </x:c>
      <x:c r="Q124" s="50" t="str">
        <x:v>Neutral or mixed</x:v>
      </x:c>
      <x:c r="R124" s="50" t="str">
        <x:v>Retains the same PET safeguards while expanding the AI-benefits considerations in the balancing test. The broader innovation position is not an additional PET adoption commitment.</x:v>
      </x:c>
      <x:c r="S124" s="50" t="str">
        <x:v>High</x:v>
      </x:c>
      <x:c r="T124" s="50" t="str">
        <x:v>Yes</x:v>
      </x:c>
      <x:c r="U124" s="50" t="str">
        <x:v>Not addressed</x:v>
      </x:c>
      <x:c r="V124" s="50" t="str">
        <x:v>Transparency, objections, technical opt-out signals and leakage mitigation retained.</x:v>
      </x:c>
      <x:c r="W124" s="50" t="str">
        <x:v>Recital 31 already recognises privacy-preserving training and leakage safeguards.</x:v>
      </x:c>
      <x:c r="X124" s="50" t="str">
        <x:v>Retains privacy-preserving training and leakage safeguards within a revised legitimate-interest assessment that expressly considers AI benefits for EU competitiveness and innovation.</x:v>
      </x:c>
      <x:c r="Y124" s="50" t="str"/>
      <x:c r="Z124" s="50" t="str">
        <x:v>Amendment 277 — Recital 31</x:v>
      </x:c>
      <x:c r="AA124" s="50" t="str">
        <x:v>PE790.967v01-00; Amendment 277; PDF page 26; baseline and proposed columns plus signatory heading</x:v>
      </x:c>
      <x:c r="AB124" s="50" t="str">
        <x:v>Full official Parliament PDF downloaded through its browser PDF viewer on 24 September 2026; original/proposed text and individual signatory heading inspected. Score is an analytical interpretation, not a source-provided label.</x:v>
      </x:c>
      <x:c r="AC124" s="51" t="n">
        <x:v>46289</x:v>
      </x:c>
      <x:c r="AD124" s="50" t="str">
        <x:v>PET-MEP-124</x:v>
      </x:c>
      <x:c r="AE124" t="n">
        <x:f>IF(ISNUMBER(P124),1,0)</x:f>
        <x:v>1</x:v>
      </x:c>
    </x:row>
    <x:row r="125" ht="112" customHeight="1">
      <x:c r="A125" s="84" t="str">
        <x:v>Digital Omnibus COM(2025)837 — MEP Amendment 278</x:v>
      </x:c>
      <x:c r="B125" s="84" t="str">
        <x:v>Related privacy wording</x:v>
      </x:c>
      <x:c r="C125" s="84" t="str">
        <x:v>Zala Černilec Tomašič, Jan Farský, Ondřej Krutílek, Tomáš Zdechovský, Michał Wawrykiewicz, Henrik Dahl, Alexandr Vondra, Veronika Vrecionová, Lukas Mandl</x:v>
      </x:c>
      <x:c r="D125" s="84" t="str"/>
      <x:c r="E125" s="84" t="str">
        <x:v>Named signatories to tabled amendment</x:v>
      </x:c>
      <x:c r="F125" s="84" t="str">
        <x:v>Amendment 278 — Recital 31</x:v>
      </x:c>
      <x:c r="G125" s="84" t="str">
        <x:v>European Parliament tabled committee amendment
Proposed amendment — ITRE/LIBE draft-report stage</x:v>
      </x:c>
      <x:c r="H125" s="84" t="str">
        <x:v>Privacy-preserving AI training techniques</x:v>
      </x:c>
      <x:c r="I125" s="84" t="str">
        <x:v>Retains privacy-preserving training and leakage safeguards but replaces the unconditional objection safeguard with information about the Article 21 GDPR right to object.</x:v>
      </x:c>
      <x:c r="J125" s="84" t="str">
        <x:v>No binding legal effect; proposed change to pending legislation, not an adopted rule.</x:v>
      </x:c>
      <x:c r="K125" s="85" t="n">
        <x:v>46230.5</x:v>
      </x:c>
      <x:c r="L125" s="86" t="inlineStr">
        <x:is>
          <x:t xml:space="preserve">European Parliament PE790.967v01-00, Digital Omnibus amendments</x:t>
        </x:is>
      </x:c>
      <x:c r="M125" s="84" t="str">
        <x:v>Exact PET wording could not be confirmed in the cited passage.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25" s="86" t="inlineStr">
        <x:is>
          <x:t xml:space="preserve">Official procedure and document list</x:t>
        </x:is>
      </x:c>
      <x:c r="O125" s="86" t="inlineStr">
        <x:is>
          <x:t xml:space="preserve">Official amendment signatories</x:t>
        </x:is>
      </x:c>
      <x:c r="P125" s="46" t="n">
        <x:v>0</x:v>
      </x:c>
      <x:c r="Q125" s="47" t="str">
        <x:v>Neutral or mixed</x:v>
      </x:c>
      <x:c r="R125" s="47" t="str">
        <x:v>Keeps the PET training and leakage measures while replacing the objection example with Article 21 information. This changes a non-technical safeguard rather than the direction of PET support.</x:v>
      </x:c>
      <x:c r="S125" s="47" t="str">
        <x:v>High</x:v>
      </x:c>
      <x:c r="T125" s="47" t="str">
        <x:v>Yes</x:v>
      </x:c>
      <x:c r="U125" s="47" t="str">
        <x:v>Not addressed</x:v>
      </x:c>
      <x:c r="V125" s="47" t="str">
        <x:v>Article 21 objection framework replaces unconditional objection wording.</x:v>
      </x:c>
      <x:c r="W125" s="47" t="str">
        <x:v>Recital 31 includes PET training measures and an unconditional objection example.</x:v>
      </x:c>
      <x:c r="X125" s="47" t="str">
        <x:v>Retains privacy-preserving training and leakage safeguards but replaces the unconditional objection safeguard with information about the Article 21 GDPR right to object.</x:v>
      </x:c>
      <x:c r="Y125" s="47" t="str">
        <x:v>AM278 and AM279 replace the same unconditional-objection example with the same Article21 information wording, leaving the PET provisions unchanged. Counted once per MEP; original signatories remain attached to their own amendment.</x:v>
      </x:c>
      <x:c r="Z125" s="47" t="str">
        <x:v>Amendment 278 — Recital 31</x:v>
      </x:c>
      <x:c r="AA125" s="47" t="str">
        <x:v>PE790.967v01-00; Amendment 278; PDF page 27; baseline and proposed columns plus signatory heading</x:v>
      </x:c>
      <x:c r="AB125" s="47" t="str">
        <x:v>Full official Parliament PDF downloaded through its browser PDF viewer on 24 September 2026; original/proposed text and individual signatory heading inspected. Score is an analytical interpretation, not a source-provided label.</x:v>
      </x:c>
      <x:c r="AC125" s="48" t="n">
        <x:v>46289</x:v>
      </x:c>
      <x:c r="AD125" s="47" t="str">
        <x:v>PET-MEP-125</x:v>
      </x:c>
      <x:c r="AE125" t="n">
        <x:f>IF(ISNUMBER(P125),1,0)</x:f>
        <x:v>1</x:v>
      </x:c>
    </x:row>
    <x:row r="126" ht="112" customHeight="1">
      <x:c r="A126" s="84" t="str">
        <x:v>Digital Omnibus COM(2025)837 — MEP Amendment 279</x:v>
      </x:c>
      <x:c r="B126" s="84" t="str">
        <x:v>Related privacy wording</x:v>
      </x:c>
      <x:c r="C126" s="84" t="str">
        <x:v>Jana Nagyová, Ondřej Knotek, Tomáš Kubín, Jaroslav Bžoch</x:v>
      </x:c>
      <x:c r="D126" s="84" t="str"/>
      <x:c r="E126" s="84" t="str">
        <x:v>Named signatories to tabled amendment</x:v>
      </x:c>
      <x:c r="F126" s="84" t="str">
        <x:v>Amendment 279 — Recital 31</x:v>
      </x:c>
      <x:c r="G126" s="84" t="str">
        <x:v>European Parliament tabled committee amendment
Proposed amendment — ITRE/LIBE draft-report stage</x:v>
      </x:c>
      <x:c r="H126" s="84" t="str">
        <x:v>Privacy-preserving AI training techniques</x:v>
      </x:c>
      <x:c r="I126" s="84" t="str">
        <x:v>Retains privacy-preserving training and leakage safeguards but replaces the unconditional objection safeguard with information about the Article 21 GDPR right to object.</x:v>
      </x:c>
      <x:c r="J126" s="84" t="str">
        <x:v>No binding legal effect; proposed change to pending legislation, not an adopted rule.</x:v>
      </x:c>
      <x:c r="K126" s="85" t="n">
        <x:v>46230.5</x:v>
      </x:c>
      <x:c r="L126" s="86" t="inlineStr">
        <x:is>
          <x:t xml:space="preserve">European Parliament PE790.967v01-00, Digital Omnibus amendments</x:t>
        </x:is>
      </x:c>
      <x:c r="M126" s="84" t="str">
        <x:v>Exact PET wording could not be confirmed in the cited passage.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26" s="86" t="inlineStr">
        <x:is>
          <x:t xml:space="preserve">Official procedure and document list</x:t>
        </x:is>
      </x:c>
      <x:c r="O126" s="86" t="inlineStr">
        <x:is>
          <x:t xml:space="preserve">Official amendment signatories</x:t>
        </x:is>
      </x:c>
      <x:c r="P126" s="49" t="n">
        <x:v>0</x:v>
      </x:c>
      <x:c r="Q126" s="50" t="str">
        <x:v>Neutral or mixed</x:v>
      </x:c>
      <x:c r="R126" s="50" t="str">
        <x:v>Keeps the PET training and leakage measures while replacing the objection example with Article 21 information. This changes a non-technical safeguard rather than the direction of PET support.</x:v>
      </x:c>
      <x:c r="S126" s="50" t="str">
        <x:v>High</x:v>
      </x:c>
      <x:c r="T126" s="50" t="str">
        <x:v>Yes</x:v>
      </x:c>
      <x:c r="U126" s="50" t="str">
        <x:v>Not addressed</x:v>
      </x:c>
      <x:c r="V126" s="50" t="str">
        <x:v>Article 21 objection framework replaces unconditional objection wording.</x:v>
      </x:c>
      <x:c r="W126" s="50" t="str">
        <x:v>Recital 31 includes PET training measures and an unconditional objection example.</x:v>
      </x:c>
      <x:c r="X126" s="50" t="str">
        <x:v>Retains privacy-preserving training and leakage safeguards but replaces the unconditional objection safeguard with information about the Article 21 GDPR right to object.</x:v>
      </x:c>
      <x:c r="Y126" s="50" t="str">
        <x:v>AM278 and AM279 replace the same unconditional-objection example with the same Article21 information wording, leaving the PET provisions unchanged. Counted once per MEP; original signatories remain attached to their own amendment.</x:v>
      </x:c>
      <x:c r="Z126" s="50" t="str">
        <x:v>Amendment 279 — Recital 31</x:v>
      </x:c>
      <x:c r="AA126" s="50" t="str">
        <x:v>PE790.967v01-00; Amendment 279; PDF page 28; baseline and proposed columns plus signatory heading</x:v>
      </x:c>
      <x:c r="AB126" s="50" t="str">
        <x:v>Full official Parliament PDF downloaded through its browser PDF viewer on 24 September 2026; original/proposed text and individual signatory heading inspected. Score is an analytical interpretation, not a source-provided label.</x:v>
      </x:c>
      <x:c r="AC126" s="51" t="n">
        <x:v>46289</x:v>
      </x:c>
      <x:c r="AD126" s="50" t="str">
        <x:v>PET-MEP-126</x:v>
      </x:c>
      <x:c r="AE126" t="n">
        <x:f>IF(ISNUMBER(P126),1,0)</x:f>
        <x:v>1</x:v>
      </x:c>
    </x:row>
    <x:row r="127" ht="112" customHeight="1">
      <x:c r="A127" s="84" t="str">
        <x:v>Digital Omnibus COM(2025)837 — MEP Amendment 280</x:v>
      </x:c>
      <x:c r="B127" s="84" t="str">
        <x:v>Related privacy wording</x:v>
      </x:c>
      <x:c r="C127" s="84" t="str">
        <x:v>Aura Salla, Niels Flemming Hansen, Ana Miguel Pedro, Andrea Wechsler, Oliver Schenk, Christian Ehler</x:v>
      </x:c>
      <x:c r="D127" s="84" t="str"/>
      <x:c r="E127" s="84" t="str">
        <x:v>Named signatories to tabled amendment</x:v>
      </x:c>
      <x:c r="F127" s="84" t="str">
        <x:v>Amendment 280 — Recital 31</x:v>
      </x:c>
      <x:c r="G127" s="84" t="str">
        <x:v>European Parliament tabled committee amendment
Proposed amendment — ITRE/LIBE draft-report stage</x:v>
      </x:c>
      <x:c r="H127" s="84" t="str">
        <x:v>Privacy-preserving AI training techniques</x:v>
      </x:c>
      <x:c r="I127" s="84" t="str">
        <x:v>Retains privacy-preserving training, technical opt-out signals and leakage mitigation while deleting the recital’s unconditional-right-to-object example.</x:v>
      </x:c>
      <x:c r="J127" s="84" t="str">
        <x:v>No binding legal effect; proposed change to pending legislation, not an adopted rule.</x:v>
      </x:c>
      <x:c r="K127" s="85" t="n">
        <x:v>46230.5</x:v>
      </x:c>
      <x:c r="L127" s="86" t="inlineStr">
        <x:is>
          <x:t xml:space="preserve">European Parliament PE790.967v01-00, Digital Omnibus amendments</x:t>
        </x:is>
      </x:c>
      <x:c r="M127" s="84" t="str">
        <x:v>Source wording: “privacy preserving techniques” (Amendment 280 — Recital 31).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27" s="86" t="inlineStr">
        <x:is>
          <x:t xml:space="preserve">Official procedure and document list</x:t>
        </x:is>
      </x:c>
      <x:c r="O127" s="86" t="inlineStr">
        <x:is>
          <x:t xml:space="preserve">Official amendment signatories</x:t>
        </x:is>
      </x:c>
      <x:c r="P127" s="46" t="n">
        <x:v>0</x:v>
      </x:c>
      <x:c r="Q127" s="47" t="str">
        <x:v>Neutral or mixed</x:v>
      </x:c>
      <x:c r="R127" s="47" t="str">
        <x:v>Retains privacy-preserving training, technical opt-out signals and leakage mitigation. Removing the unconditional objection example does not itself weaken the unchanged PET provision.</x:v>
      </x:c>
      <x:c r="S127" s="47" t="str">
        <x:v>High</x:v>
      </x:c>
      <x:c r="T127" s="47" t="str">
        <x:v>Yes</x:v>
      </x:c>
      <x:c r="U127" s="47" t="str">
        <x:v>Not addressed</x:v>
      </x:c>
      <x:c r="V127" s="47" t="str">
        <x:v>Unconditional objection example removed; other listed technical safeguards retained.</x:v>
      </x:c>
      <x:c r="W127" s="47" t="str">
        <x:v>Recital 31 includes PET training measures and an unconditional objection example.</x:v>
      </x:c>
      <x:c r="X127" s="47" t="str">
        <x:v>Retains privacy-preserving training, technical opt-out signals and leakage mitigation while deleting the recital’s unconditional-right-to-object example.</x:v>
      </x:c>
      <x:c r="Y127" s="47" t="str"/>
      <x:c r="Z127" s="47" t="str">
        <x:v>Amendment 280 — Recital 31</x:v>
      </x:c>
      <x:c r="AA127" s="47" t="str">
        <x:v>PE790.967v01-00; Amendment 280; PDF page 30; baseline and proposed columns plus signatory heading</x:v>
      </x:c>
      <x:c r="AB127" s="47" t="str">
        <x:v>Full official Parliament PDF downloaded through its browser PDF viewer on 24 September 2026; original/proposed text and individual signatory heading inspected. Score is an analytical interpretation, not a source-provided label.</x:v>
      </x:c>
      <x:c r="AC127" s="48" t="n">
        <x:v>46289</x:v>
      </x:c>
      <x:c r="AD127" s="47" t="str">
        <x:v>PET-MEP-127</x:v>
      </x:c>
      <x:c r="AE127" t="n">
        <x:f>IF(ISNUMBER(P127),1,0)</x:f>
        <x:v>1</x:v>
      </x:c>
    </x:row>
    <x:row r="128" ht="112" customHeight="1">
      <x:c r="A128" s="84" t="str">
        <x:v>Digital Omnibus COM(2025)837 — MEP Amendment 305</x:v>
      </x:c>
      <x:c r="B128" s="84" t="str">
        <x:v>PETs named</x:v>
      </x:c>
      <x:c r="C128" s="84" t="str">
        <x:v>Andrea Wechsler, Marie-Sophie Lanig, Stefan Köhler, Alexandra Mehnert, Verena Mertens, Sabine Verheyen</x:v>
      </x:c>
      <x:c r="D128" s="84" t="str"/>
      <x:c r="E128" s="84" t="str">
        <x:v>Named signatories to tabled amendment</x:v>
      </x:c>
      <x:c r="F128" s="84" t="str">
        <x:v>Amendment 305 — Recital 33</x:v>
      </x:c>
      <x:c r="G128" s="84" t="str">
        <x:v>European Parliament tabled committee amendment
Proposed amendment — ITRE/LIBE draft-report stage</x:v>
      </x:c>
      <x:c r="H128" s="84" t="str">
        <x:v>Anonymisation; pseudonymisation; privacy-enhancing technologies</x:v>
      </x:c>
      <x:c r="I128" s="84" t="str">
        <x:v>Replaces Recital 33: use non-personal/anonymised data where effective; otherwise pseudonymised data where effective. Adds state-of-the-art PETs throughout AI development and use, minimisation, and safeguards against memorisation, regurgitation and disclosure.</x:v>
      </x:c>
      <x:c r="J128" s="84" t="str">
        <x:v>No binding legal effect; proposed change to pending legislation, not an adopted rule.</x:v>
      </x:c>
      <x:c r="K128" s="85" t="n">
        <x:v>46230.5</x:v>
      </x:c>
      <x:c r="L128" s="86" t="inlineStr">
        <x:is>
          <x:t xml:space="preserve">European Parliament PE790.967v01-00, Digital Omnibus amendments</x:t>
        </x:is>
      </x:c>
      <x:c r="M128" s="84" t="str">
        <x:v>Source wording: “privacy-enhancing technologies” (Amendment 305 — Recital 33; proposed amendment text).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28" s="86" t="inlineStr">
        <x:is>
          <x:t xml:space="preserve">Official procedure and document list</x:t>
        </x:is>
      </x:c>
      <x:c r="O128" s="86" t="inlineStr">
        <x:is>
          <x:t xml:space="preserve">Official amendment signatories</x:t>
        </x:is>
      </x:c>
      <x:c r="P128" s="52" t="n">
        <x:v>2</x:v>
      </x:c>
      <x:c r="Q128" s="53" t="str">
        <x:v>Strongly favourable</x:v>
      </x:c>
      <x:c r="R128" s="53" t="str">
        <x:v>Replaces that text with a hierarchy favouring anonymous or pseudonymised inputs and explicit lifecycle use of state-of-the-art PETs. This is substantial additional recognition and application of PETs in AI.</x:v>
      </x:c>
      <x:c r="S128" s="53" t="str">
        <x:v>High</x:v>
      </x:c>
      <x:c r="T128" s="53" t="str">
        <x:v>Yes</x:v>
      </x:c>
      <x:c r="U128" s="53" t="str">
        <x:v>Not addressed</x:v>
      </x:c>
      <x:c r="V128" s="53" t="str">
        <x:v>Minimisation; safeguards against memorisation and disclosure; child and sensitive-data protections.</x:v>
      </x:c>
      <x:c r="W128" s="53" t="str">
        <x:v>Recital 33 proposes a residual sensitive-data derogation with generic avoidance, removal and output protections.</x:v>
      </x:c>
      <x:c r="X128" s="53" t="str">
        <x:v>Replaces Recital 33: use non-personal/anonymised data where effective; otherwise pseudonymised data where effective. Adds state-of-the-art PETs throughout AI development and use, minimisation, and safeguards against memorisation, regurgitation and disclosure.</x:v>
      </x:c>
      <x:c r="Y128" s="53" t="str"/>
      <x:c r="Z128" s="53" t="str">
        <x:v>Amendment 305 — Recital 33</x:v>
      </x:c>
      <x:c r="AA128" s="53" t="str">
        <x:v>PE790.967v01-00; Amendment 305; PDF page 55; baseline and proposed columns plus signatory heading</x:v>
      </x:c>
      <x:c r="AB128" s="53" t="str">
        <x:v>Full official Parliament PDF downloaded through its browser PDF viewer on 24 September 2026; original/proposed text and individual signatory heading inspected. Score is an analytical interpretation, not a source-provided label.</x:v>
      </x:c>
      <x:c r="AC128" s="54" t="n">
        <x:v>46289</x:v>
      </x:c>
      <x:c r="AD128" s="53" t="str">
        <x:v>PET-MEP-128</x:v>
      </x:c>
      <x:c r="AE128" t="n">
        <x:f>IF(ISNUMBER(P128),1,0)</x:f>
        <x:v>1</x:v>
      </x:c>
    </x:row>
    <x:row r="129" ht="112" customHeight="1">
      <x:c r="A129" s="84" t="str">
        <x:v>Digital Omnibus COM(2025)837 — MEP Amendment 311</x:v>
      </x:c>
      <x:c r="B129" s="84" t="str">
        <x:v>Named technique</x:v>
      </x:c>
      <x:c r="C129" s="84" t="str">
        <x:v>Sibylle Berg, Martin Sonneborn</x:v>
      </x:c>
      <x:c r="D129" s="84" t="str"/>
      <x:c r="E129" s="84" t="str">
        <x:v>Named signatories to tabled amendment</x:v>
      </x:c>
      <x:c r="F129" s="84" t="str">
        <x:v>Amendment 311 — Recital 34</x:v>
      </x:c>
      <x:c r="G129" s="84" t="str">
        <x:v>European Parliament tabled committee amendment
Proposed amendment — ITRE/LIBE draft-report stage</x:v>
      </x:c>
      <x:c r="H129" s="84" t="str">
        <x:v>Encryption; user-held keys; local biometric storage (proposed deletion)</x:v>
      </x:c>
      <x:c r="I129" s="84" t="str">
        <x:v>Deletes Recital 34 entirely, including its proposed biometric derogation and examples of local storage or encrypted controller storage with keys held solely by the data subject.</x:v>
      </x:c>
      <x:c r="J129" s="84" t="str">
        <x:v>No binding legal effect; proposed change to pending legislation, not an adopted rule.</x:v>
      </x:c>
      <x:c r="K129" s="85" t="n">
        <x:v>46230.5</x:v>
      </x:c>
      <x:c r="L129" s="86" t="inlineStr">
        <x:is>
          <x:t xml:space="preserve">European Parliament PE790.967v01-00, Digital Omnibus amendments</x:t>
        </x:is>
      </x:c>
      <x:c r="M129" s="84" t="str">
        <x:v>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29" s="86" t="inlineStr">
        <x:is>
          <x:t xml:space="preserve">Official procedure and document list</x:t>
        </x:is>
      </x:c>
      <x:c r="O129" s="86" t="inlineStr">
        <x:is>
          <x:t xml:space="preserve">Official amendment signatories</x:t>
        </x:is>
      </x:c>
      <x:c r="P129" s="46"/>
      <x:c r="Q129" s="47" t="str">
        <x:v>Unscored</x:v>
      </x:c>
      <x:c r="R129" s="47" t="str">
        <x:v>Deletes both the biometric derogation explanation and its PET safeguards. Opposition to that processing framework cannot be reliably equated with opposition to the technologies.</x:v>
      </x:c>
      <x:c r="S129" s="47" t="str">
        <x:v>Medium</x:v>
      </x:c>
      <x:c r="T129" s="47" t="str">
        <x:v>No</x:v>
      </x:c>
      <x:c r="U129" s="47" t="str">
        <x:v>Not addressed</x:v>
      </x:c>
      <x:c r="V129" s="47" t="str">
        <x:v>Whole recital deleted; no replacement PET architecture specified.</x:v>
      </x:c>
      <x:c r="W129" s="47" t="str">
        <x:v>Recital 34 introduces a biometric exception together with local-storage and user-key encryption examples.</x:v>
      </x:c>
      <x:c r="X129" s="47" t="str">
        <x:v>Deletes Recital 34 entirely, including its proposed biometric derogation and examples of local storage or encrypted controller storage with keys held solely by the data subject.</x:v>
      </x:c>
      <x:c r="Y129" s="47" t="str">
        <x:v>PET direction cannot be separated reliably from broader framework or compensation changes. AM311 and AM312 completely delete the same biometric-derogation recital34. Different signatories do not create different substantive proposals. Counted once per MEP; original signatories remain attached to their own amendment.</x:v>
      </x:c>
      <x:c r="Z129" s="47" t="str">
        <x:v>Amendment 311 — Recital 34</x:v>
      </x:c>
      <x:c r="AA129" s="47" t="str">
        <x:v>PE790.967v01-00; Amendment 311; PDF page 61; baseline and proposed columns plus signatory heading</x:v>
      </x:c>
      <x:c r="AB129" s="47" t="str">
        <x:v>Full official Parliament PDF downloaded through its browser PDF viewer on 24 September 2026; original/proposed text and individual signatory heading inspected. Score is an analytical interpretation, not a source-provided label.</x:v>
      </x:c>
      <x:c r="AC129" s="48" t="n">
        <x:v>46289</x:v>
      </x:c>
      <x:c r="AD129" s="47" t="str">
        <x:v>PET-MEP-129</x:v>
      </x:c>
      <x:c r="AE129" t="n">
        <x:f>IF(ISNUMBER(P129),1,0)</x:f>
        <x:v>0</x:v>
      </x:c>
    </x:row>
    <x:row r="130" ht="112" customHeight="1">
      <x:c r="A130" s="84" t="str">
        <x:v>Digital Omnibus COM(2025)837 — MEP Amendment 312</x:v>
      </x:c>
      <x:c r="B130" s="84" t="str">
        <x:v>Named technique</x:v>
      </x:c>
      <x:c r="C130" s="84" t="str">
        <x:v>Pernando Barrena Arza</x:v>
      </x:c>
      <x:c r="D130" s="84" t="str"/>
      <x:c r="E130" s="84" t="str">
        <x:v>Named signatories to tabled amendment</x:v>
      </x:c>
      <x:c r="F130" s="84" t="str">
        <x:v>Amendment 312 — Recital 34</x:v>
      </x:c>
      <x:c r="G130" s="84" t="str">
        <x:v>European Parliament tabled committee amendment
Proposed amendment — ITRE/LIBE draft-report stage</x:v>
      </x:c>
      <x:c r="H130" s="84" t="str">
        <x:v>Encryption; user-held keys; local biometric storage (proposed deletion)</x:v>
      </x:c>
      <x:c r="I130" s="84" t="str">
        <x:v>Deletes Recital 34 entirely, including its proposed biometric derogation and examples of local storage or encrypted controller storage with keys held solely by the data subject.</x:v>
      </x:c>
      <x:c r="J130" s="84" t="str">
        <x:v>No binding legal effect; proposed change to pending legislation, not an adopted rule.</x:v>
      </x:c>
      <x:c r="K130" s="85" t="n">
        <x:v>46230.5</x:v>
      </x:c>
      <x:c r="L130" s="86" t="inlineStr">
        <x:is>
          <x:t xml:space="preserve">European Parliament PE790.967v01-00, Digital Omnibus amendments</x:t>
        </x:is>
      </x:c>
      <x:c r="M130" s="84" t="str">
        <x:v>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30" s="86" t="inlineStr">
        <x:is>
          <x:t xml:space="preserve">Official procedure and document list</x:t>
        </x:is>
      </x:c>
      <x:c r="O130" s="86" t="inlineStr">
        <x:is>
          <x:t xml:space="preserve">Official amendment signatories</x:t>
        </x:is>
      </x:c>
      <x:c r="P130" s="49"/>
      <x:c r="Q130" s="50" t="str">
        <x:v>Unscored</x:v>
      </x:c>
      <x:c r="R130" s="50" t="str">
        <x:v>Deletes both the biometric derogation explanation and its PET safeguards. Opposition to that processing framework cannot be reliably equated with opposition to the technologies.</x:v>
      </x:c>
      <x:c r="S130" s="50" t="str">
        <x:v>Medium</x:v>
      </x:c>
      <x:c r="T130" s="50" t="str">
        <x:v>No</x:v>
      </x:c>
      <x:c r="U130" s="50" t="str">
        <x:v>Not addressed</x:v>
      </x:c>
      <x:c r="V130" s="50" t="str">
        <x:v>Whole recital deleted; no replacement PET architecture specified.</x:v>
      </x:c>
      <x:c r="W130" s="50" t="str">
        <x:v>Recital 34 introduces a biometric exception together with local-storage and user-key encryption examples.</x:v>
      </x:c>
      <x:c r="X130" s="50" t="str">
        <x:v>Deletes Recital 34 entirely, including its proposed biometric derogation and examples of local storage or encrypted controller storage with keys held solely by the data subject.</x:v>
      </x:c>
      <x:c r="Y130" s="50" t="str">
        <x:v>PET direction cannot be separated reliably from broader framework or compensation changes. AM311 and AM312 completely delete the same biometric-derogation recital34. Different signatories do not create different substantive proposals. Counted once per MEP; original signatories remain attached to their own amendment.</x:v>
      </x:c>
      <x:c r="Z130" s="50" t="str">
        <x:v>Amendment 312 — Recital 34</x:v>
      </x:c>
      <x:c r="AA130" s="50" t="str">
        <x:v>PE790.967v01-00; Amendment 312; PDF page 62; baseline and proposed columns plus signatory heading</x:v>
      </x:c>
      <x:c r="AB130" s="50" t="str">
        <x:v>Full official Parliament PDF downloaded through its browser PDF viewer on 24 September 2026; original/proposed text and individual signatory heading inspected. Score is an analytical interpretation, not a source-provided label.</x:v>
      </x:c>
      <x:c r="AC130" s="51" t="n">
        <x:v>46289</x:v>
      </x:c>
      <x:c r="AD130" s="50" t="str">
        <x:v>PET-MEP-130</x:v>
      </x:c>
      <x:c r="AE130" t="n">
        <x:f>IF(ISNUMBER(P130),1,0)</x:f>
        <x:v>0</x:v>
      </x:c>
    </x:row>
    <x:row r="131" ht="98" customHeight="1">
      <x:c r="A131" s="84" t="str">
        <x:v>Digital Omnibus COM(2025)837 — MEP Amendment 313</x:v>
      </x:c>
      <x:c r="B131" s="84" t="str">
        <x:v>Named technique</x:v>
      </x:c>
      <x:c r="C131" s="84" t="str">
        <x:v>Marina Kaljurand, Elena Sancho Murillo, Brando Benifei, Birgit Sippel, Alex Agius Saliba, Francisco Assis, Elisabeth Grossmann, Kristian Vigenin, Matjaž Nemec</x:v>
      </x:c>
      <x:c r="D131" s="84" t="str"/>
      <x:c r="E131" s="84" t="str">
        <x:v>Named signatories to tabled amendment</x:v>
      </x:c>
      <x:c r="F131" s="84" t="str">
        <x:v>Amendment 313 — Recital 34</x:v>
      </x:c>
      <x:c r="G131" s="84" t="str">
        <x:v>European Parliament tabled committee amendment
Proposed amendment — ITRE/LIBE draft-report stage</x:v>
      </x:c>
      <x:c r="H131" s="84" t="str">
        <x:v>Local biometric storage; user-held encryption keys; end-to-end encryption</x:v>
      </x:c>
      <x:c r="I131" s="84" t="str">
        <x:v>Rewrites biometric verification safeguards: necessity/proportionality, preference for non-biometric alternatives, sole subject control preventing controller access to decrypted data outside limited comparison, user-held keys, end-to-end encryption and rectification/deletion.</x:v>
      </x:c>
      <x:c r="J131" s="84" t="str">
        <x:v>No binding legal effect; proposed change to pending legislation, not an adopted rule.</x:v>
      </x:c>
      <x:c r="K131" s="85" t="n">
        <x:v>46230.5</x:v>
      </x:c>
      <x:c r="L131" s="86" t="inlineStr">
        <x:is>
          <x:t xml:space="preserve">European Parliament PE790.967v01-00, Digital Omnibus amendments</x:t>
        </x:is>
      </x:c>
      <x:c r="M131"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1" s="86" t="inlineStr">
        <x:is>
          <x:t xml:space="preserve">Official procedure and document list</x:t>
        </x:is>
      </x:c>
      <x:c r="O131" s="86" t="inlineStr">
        <x:is>
          <x:t xml:space="preserve">Official amendment signatories</x:t>
        </x:is>
      </x:c>
      <x:c r="P131" s="46" t="n">
        <x:v>1</x:v>
      </x:c>
      <x:c r="Q131" s="47" t="str">
        <x:v>Favourable</x:v>
      </x:c>
      <x:c r="R131" s="47" t="str">
        <x:v>Retains those protections and adds stronger sole-control explanations and end-to-end encryption during transmission. This is a clear but limited improvement in the specified PET safeguards.</x:v>
      </x:c>
      <x:c r="S131" s="47" t="str">
        <x:v>High</x:v>
      </x:c>
      <x:c r="T131" s="47" t="str">
        <x:v>Yes</x:v>
      </x:c>
      <x:c r="U131" s="47" t="str">
        <x:v>Not addressed</x:v>
      </x:c>
      <x:c r="V131" s="47" t="str">
        <x:v>Necessity and proportionality; non-biometric preference; secure rectification and deletion.</x:v>
      </x:c>
      <x:c r="W131" s="47" t="str">
        <x:v>Recital 34 gives local or user-key encrypted storage as examples for biometric verification.</x:v>
      </x:c>
      <x:c r="X131" s="47" t="str">
        <x:v>Rewrites biometric verification safeguards: necessity/proportionality, preference for non-biometric alternatives, sole subject control preventing controller access to decrypted data outside limited comparison, user-held keys, end-to-end encryption and rectification/deletion.</x:v>
      </x:c>
      <x:c r="Y131" s="47" t="str"/>
      <x:c r="Z131" s="47" t="str">
        <x:v>Amendment 313 — Recital 34</x:v>
      </x:c>
      <x:c r="AA131" s="47" t="str">
        <x:v>PE790.967v01-00; Amendment 313; PDF page 63; baseline and proposed columns plus signatory heading</x:v>
      </x:c>
      <x:c r="AB131" s="47" t="str">
        <x:v>Full official Parliament PDF downloaded through its browser PDF viewer on 24 September 2026; original/proposed text and individual signatory heading inspected. Score is an analytical interpretation, not a source-provided label.</x:v>
      </x:c>
      <x:c r="AC131" s="48" t="n">
        <x:v>46289</x:v>
      </x:c>
      <x:c r="AD131" s="47" t="str">
        <x:v>PET-MEP-131</x:v>
      </x:c>
      <x:c r="AE131" t="n">
        <x:f>IF(ISNUMBER(P131),1,0)</x:f>
        <x:v>1</x:v>
      </x:c>
    </x:row>
    <x:row r="132" ht="98" customHeight="1">
      <x:c r="A132" s="84" t="str">
        <x:v>Digital Omnibus COM(2025)837 — MEP Amendment 314</x:v>
      </x:c>
      <x:c r="B132" s="84" t="str">
        <x:v>Named technique</x:v>
      </x:c>
      <x:c r="C132" s="84" t="str">
        <x:v>Angelika Winzig</x:v>
      </x:c>
      <x:c r="D132" s="84" t="str"/>
      <x:c r="E132" s="84" t="str">
        <x:v>Named signatories to tabled amendment</x:v>
      </x:c>
      <x:c r="F132" s="84" t="str">
        <x:v>Amendment 314 — Recital 34</x:v>
      </x:c>
      <x:c r="G132" s="84" t="str">
        <x:v>European Parliament tabled committee amendment
Proposed amendment — ITRE/LIBE draft-report stage</x:v>
      </x:c>
      <x:c r="H132" s="84" t="str">
        <x:v>Local biometric storage; user-held encryption keys; end-to-end encryption</x:v>
      </x:c>
      <x:c r="I132" s="84" t="str">
        <x:v>Reframes biometric verification around necessity/proportionality and least-intrusive means; defines sole control, exemplifies local storage or controller storage encrypted with user-held keys, and adds end-to-end encryption and rectification/deletion.</x:v>
      </x:c>
      <x:c r="J132" s="84" t="str">
        <x:v>No binding legal effect; proposed change to pending legislation, not an adopted rule.</x:v>
      </x:c>
      <x:c r="K132" s="85" t="n">
        <x:v>46230.5</x:v>
      </x:c>
      <x:c r="L132" s="86" t="inlineStr">
        <x:is>
          <x:t xml:space="preserve">European Parliament PE790.967v01-00, Digital Omnibus amendments</x:t>
        </x:is>
      </x:c>
      <x:c r="M132"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2" s="86" t="inlineStr">
        <x:is>
          <x:t xml:space="preserve">Official procedure and document list</x:t>
        </x:is>
      </x:c>
      <x:c r="O132" s="86" t="inlineStr">
        <x:is>
          <x:t xml:space="preserve">Official amendment signatories</x:t>
        </x:is>
      </x:c>
      <x:c r="P132" s="49" t="n">
        <x:v>1</x:v>
      </x:c>
      <x:c r="Q132" s="50" t="str">
        <x:v>Favourable</x:v>
      </x:c>
      <x:c r="R132" s="50" t="str">
        <x:v>Adds explicit end-to-end encryption and a more precise user-control requirement. These improve the listed technical safeguards without creating a general PET programme.</x:v>
      </x:c>
      <x:c r="S132" s="50" t="str">
        <x:v>High</x:v>
      </x:c>
      <x:c r="T132" s="50" t="str">
        <x:v>Yes</x:v>
      </x:c>
      <x:c r="U132" s="50" t="str">
        <x:v>Not addressed</x:v>
      </x:c>
      <x:c r="V132" s="50" t="str">
        <x:v>Least-intrusive effective means; sole control; secure rectification and deletion.</x:v>
      </x:c>
      <x:c r="W132" s="50" t="str">
        <x:v>Recital 34 gives local or user-key encrypted storage as examples for biometric verification.</x:v>
      </x:c>
      <x:c r="X132" s="50" t="str">
        <x:v>Reframes biometric verification around necessity/proportionality and least-intrusive means; defines sole control, exemplifies local storage or controller storage encrypted with user-held keys, and adds end-to-end encryption and rectification/deletion.</x:v>
      </x:c>
      <x:c r="Y132" s="50" t="str"/>
      <x:c r="Z132" s="50" t="str">
        <x:v>Amendment 314 — Recital 34</x:v>
      </x:c>
      <x:c r="AA132" s="50" t="str">
        <x:v>PE790.967v01-00; Amendment 314; PDF page 65; baseline and proposed columns plus signatory heading</x:v>
      </x:c>
      <x:c r="AB132" s="50" t="str">
        <x:v>Full official Parliament PDF downloaded through its browser PDF viewer on 24 September 2026; original/proposed text and individual signatory heading inspected. Score is an analytical interpretation, not a source-provided label.</x:v>
      </x:c>
      <x:c r="AC132" s="51" t="n">
        <x:v>46289</x:v>
      </x:c>
      <x:c r="AD132" s="50" t="str">
        <x:v>PET-MEP-132</x:v>
      </x:c>
      <x:c r="AE132" t="n">
        <x:f>IF(ISNUMBER(P132),1,0)</x:f>
        <x:v>1</x:v>
      </x:c>
    </x:row>
    <x:row r="133" ht="98" customHeight="1">
      <x:c r="A133" s="84" t="str">
        <x:v>Digital Omnibus COM(2025)837 — MEP Amendment 315</x:v>
      </x:c>
      <x:c r="B133" s="84" t="str">
        <x:v>Named technique</x:v>
      </x:c>
      <x:c r="C133" s="84" t="str">
        <x:v>Irena Joveva, Michael McNamara, Raquel García Hermida-Van Der Walle, Oihane Agirregoitia Martínez, Veronika Cifrová Ostrihoňová, Fabienne Keller</x:v>
      </x:c>
      <x:c r="D133" s="84" t="str"/>
      <x:c r="E133" s="84" t="str">
        <x:v>Named signatories to tabled amendment</x:v>
      </x:c>
      <x:c r="F133" s="84" t="str">
        <x:v>Amendment 315 — Recital 34</x:v>
      </x:c>
      <x:c r="G133" s="84" t="str">
        <x:v>European Parliament tabled committee amendment
Proposed amendment — ITRE/LIBE draft-report stage</x:v>
      </x:c>
      <x:c r="H133" s="84" t="str">
        <x:v>Local biometric storage; user-held encryption keys</x:v>
      </x:c>
      <x:c r="I133" s="84" t="str">
        <x:v>Limits biometric verification to strictly necessary/proportionate public-interest or regulatory purposes. Requires continuous subject control; says encrypted controller databases fail sole-control requirements when decryption or comparison occurs within controller-controlled systems.</x:v>
      </x:c>
      <x:c r="J133" s="84" t="str">
        <x:v>No binding legal effect; proposed change to pending legislation, not an adopted rule.</x:v>
      </x:c>
      <x:c r="K133" s="85" t="n">
        <x:v>46230.5</x:v>
      </x:c>
      <x:c r="L133" s="86" t="inlineStr">
        <x:is>
          <x:t xml:space="preserve">European Parliament PE790.967v01-00, Digital Omnibus amendments</x:t>
        </x:is>
      </x:c>
      <x:c r="M133"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3" s="86" t="inlineStr">
        <x:is>
          <x:t xml:space="preserve">Official procedure and document list</x:t>
        </x:is>
      </x:c>
      <x:c r="O133" s="86" t="inlineStr">
        <x:is>
          <x:t xml:space="preserve">Official amendment signatories</x:t>
        </x:is>
      </x:c>
      <x:c r="P133" s="46" t="n">
        <x:v>0</x:v>
      </x:c>
      <x:c r="Q133" s="47" t="str">
        <x:v>Neutral or mixed</x:v>
      </x:c>
      <x:c r="R133" s="47" t="str">
        <x:v>Strengthens continuous user control while rejecting controller-run decryption or comparison as sufficient sole control. This calibrates which architectures meet the safeguard, without establishing a net PET adoption direction.</x:v>
      </x:c>
      <x:c r="S133" s="47" t="str">
        <x:v>Medium</x:v>
      </x:c>
      <x:c r="T133" s="47" t="str">
        <x:v>Yes</x:v>
      </x:c>
      <x:c r="U133" s="47" t="str">
        <x:v>Not addressed</x:v>
      </x:c>
      <x:c r="V133" s="47" t="str">
        <x:v>Strict necessity; public-interest or regulatory purpose; less-intrusive alternatives.</x:v>
      </x:c>
      <x:c r="W133" s="47" t="str">
        <x:v>Recital 34 permits local storage or controller storage encrypted with user-held keys.</x:v>
      </x:c>
      <x:c r="X133" s="47" t="str">
        <x:v>Limits biometric verification to strictly necessary/proportionate public-interest or regulatory purposes. Requires continuous subject control; says encrypted controller databases fail sole-control requirements when decryption or comparison occurs within controller-controlled systems.</x:v>
      </x:c>
      <x:c r="Y133" s="47" t="str"/>
      <x:c r="Z133" s="47" t="str">
        <x:v>Amendment 315 — Recital 34</x:v>
      </x:c>
      <x:c r="AA133" s="47" t="str">
        <x:v>PE790.967v01-00; Amendment 315; PDF page 67; baseline and proposed columns plus signatory heading</x:v>
      </x:c>
      <x:c r="AB133" s="47" t="str">
        <x:v>Full official Parliament PDF downloaded through its browser PDF viewer on 24 September 2026; original/proposed text and individual signatory heading inspected. Score is an analytical interpretation, not a source-provided label.</x:v>
      </x:c>
      <x:c r="AC133" s="48" t="n">
        <x:v>46289</x:v>
      </x:c>
      <x:c r="AD133" s="47" t="str">
        <x:v>PET-MEP-133</x:v>
      </x:c>
      <x:c r="AE133" t="n">
        <x:f>IF(ISNUMBER(P133),1,0)</x:f>
        <x:v>1</x:v>
      </x:c>
    </x:row>
    <x:row r="134" ht="98" customHeight="1">
      <x:c r="A134" s="84" t="str">
        <x:v>Digital Omnibus COM(2025)837 — MEP Amendment 316</x:v>
      </x:c>
      <x:c r="B134" s="84" t="str">
        <x:v>Named technique</x:v>
      </x:c>
      <x:c r="C134" s="84" t="str">
        <x:v>Nadine Morano</x:v>
      </x:c>
      <x:c r="D134" s="84" t="str"/>
      <x:c r="E134" s="84" t="str">
        <x:v>Named signatories to tabled amendment</x:v>
      </x:c>
      <x:c r="F134" s="84" t="str">
        <x:v>Amendment 316 — Recital 34</x:v>
      </x:c>
      <x:c r="G134" s="84" t="str">
        <x:v>European Parliament tabled committee amendment
Proposed amendment — ITRE/LIBE draft-report stage</x:v>
      </x:c>
      <x:c r="H134" s="84" t="str">
        <x:v>Local biometric storage; user-held encryption keys</x:v>
      </x:c>
      <x:c r="I134" s="84" t="str">
        <x:v>Retains local/user-key-encrypted biometric storage examples but adds a narrowly justified strategic-public-transport exception permitting retention under controller responsibility, with necessity, proportionality and high protection.</x:v>
      </x:c>
      <x:c r="J134" s="84" t="str">
        <x:v>No binding legal effect; proposed change to pending legislation, not an adopted rule.</x:v>
      </x:c>
      <x:c r="K134" s="85" t="n">
        <x:v>46230.5</x:v>
      </x:c>
      <x:c r="L134" s="86" t="inlineStr">
        <x:is>
          <x:t xml:space="preserve">European Parliament PE790.967v01-00, Digital Omnibus amendments</x:t>
        </x:is>
      </x:c>
      <x:c r="M134"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4" s="86" t="inlineStr">
        <x:is>
          <x:t xml:space="preserve">Official procedure and document list</x:t>
        </x:is>
      </x:c>
      <x:c r="O134" s="86" t="inlineStr">
        <x:is>
          <x:t xml:space="preserve">Official amendment signatories</x:t>
        </x:is>
      </x:c>
      <x:c r="P134" s="49"/>
      <x:c r="Q134" s="50" t="str">
        <x:v>Unscored</x:v>
      </x:c>
      <x:c r="R134" s="50" t="str">
        <x:v>Adds a narrowly justified public-transport exception for biometric retention under controller responsibility. Its effect on the retained user-held-key and encrypted-storage safeguards is ambiguous, so it is not scored as opposition to PETs.</x:v>
      </x:c>
      <x:c r="S134" s="50" t="str">
        <x:v>Medium</x:v>
      </x:c>
      <x:c r="T134" s="50" t="str">
        <x:v>No</x:v>
      </x:c>
      <x:c r="U134" s="50" t="str">
        <x:v>Not addressed</x:v>
      </x:c>
      <x:c r="V134" s="50" t="str">
        <x:v>Exception requires strict necessity, proportionality and high protection; user-key examples remain.</x:v>
      </x:c>
      <x:c r="W134" s="50" t="str">
        <x:v>Recital 34 links the biometric exception to user control, local storage or encryption with user-held keys.</x:v>
      </x:c>
      <x:c r="X134" s="50" t="str">
        <x:v>Retains local/user-key-encrypted biometric storage examples but adds a narrowly justified strategic-public-transport exception permitting retention under controller responsibility, with necessity, proportionality and high protection.</x:v>
      </x:c>
      <x:c r="Y134" s="50" t="str">
        <x:v>PET-specific direction is ambiguous after source review.</x:v>
      </x:c>
      <x:c r="Z134" s="50" t="str">
        <x:v>Amendment 316 — Recital 34</x:v>
      </x:c>
      <x:c r="AA134" s="50" t="str">
        <x:v>PE790.967v01-00; Amendment 316; PDF page 69; baseline and proposed columns plus signatory heading</x:v>
      </x:c>
      <x:c r="AB134" s="50" t="str">
        <x:v>Full official Parliament PDF downloaded through its browser PDF viewer on 24 September 2026; original/proposed text and individual signatory heading inspected. Score is an analytical interpretation, not a source-provided label.</x:v>
      </x:c>
      <x:c r="AC134" s="51" t="n">
        <x:v>46289</x:v>
      </x:c>
      <x:c r="AD134" s="50" t="str">
        <x:v>PET-MEP-134</x:v>
      </x:c>
      <x:c r="AE134" t="n">
        <x:f>IF(ISNUMBER(P134),1,0)</x:f>
        <x:v>0</x:v>
      </x:c>
    </x:row>
    <x:row r="135" ht="98" customHeight="1">
      <x:c r="A135" s="84" t="str">
        <x:v>Digital Omnibus COM(2025)837 — MEP Amendment 317</x:v>
      </x:c>
      <x:c r="B135" s="84" t="str">
        <x:v>Named technique</x:v>
      </x:c>
      <x:c r="C135" s="84" t="str">
        <x:v>Diana Iovanovici Şoşoacă</x:v>
      </x:c>
      <x:c r="D135" s="84" t="str"/>
      <x:c r="E135" s="84" t="str">
        <x:v>Named signatories to tabled amendment</x:v>
      </x:c>
      <x:c r="F135" s="84" t="str">
        <x:v>Amendment 317 — Recital 34</x:v>
      </x:c>
      <x:c r="G135" s="84" t="str">
        <x:v>European Parliament tabled committee amendment
Proposed amendment — ITRE/LIBE draft-report stage</x:v>
      </x:c>
      <x:c r="H135" s="84" t="str">
        <x:v>Local biometric storage; user-held encryption keys</x:v>
      </x:c>
      <x:c r="I135" s="84" t="str">
        <x:v>Retains local/user-key-encrypted biometric storage safeguards while adding a well-defined purpose, identifiable authorised personnel, consent protections and sanctions for malfunction or breaches.</x:v>
      </x:c>
      <x:c r="J135" s="84" t="str">
        <x:v>No binding legal effect; proposed change to pending legislation, not an adopted rule.</x:v>
      </x:c>
      <x:c r="K135" s="85" t="n">
        <x:v>46230.5</x:v>
      </x:c>
      <x:c r="L135" s="86" t="inlineStr">
        <x:is>
          <x:t xml:space="preserve">European Parliament PE790.967v01-00, Digital Omnibus amendments</x:t>
        </x:is>
      </x:c>
      <x:c r="M135"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5" s="86" t="inlineStr">
        <x:is>
          <x:t xml:space="preserve">Official procedure and document list</x:t>
        </x:is>
      </x:c>
      <x:c r="O135" s="86" t="inlineStr">
        <x:is>
          <x:t xml:space="preserve">Official amendment signatories</x:t>
        </x:is>
      </x:c>
      <x:c r="P135" s="46" t="n">
        <x:v>0</x:v>
      </x:c>
      <x:c r="Q135" s="47" t="str">
        <x:v>Neutral or mixed</x:v>
      </x:c>
      <x:c r="R135" s="47" t="str">
        <x:v>Retains those PET safeguards while adding purpose, personnel, consent and sanctions provisions. These are accountability changes without a new direction on the technologies themselves.</x:v>
      </x:c>
      <x:c r="S135" s="47" t="str">
        <x:v>High</x:v>
      </x:c>
      <x:c r="T135" s="47" t="str">
        <x:v>Yes</x:v>
      </x:c>
      <x:c r="U135" s="47" t="str">
        <x:v>Not addressed</x:v>
      </x:c>
      <x:c r="V135" s="47" t="str">
        <x:v>Defined purpose; identifiable authorised personnel; informed consent; sanctions.</x:v>
      </x:c>
      <x:c r="W135" s="47" t="str">
        <x:v>Recital 34 already describes local storage and encryption with user-held keys.</x:v>
      </x:c>
      <x:c r="X135" s="47" t="str">
        <x:v>Retains local/user-key-encrypted biometric storage safeguards while adding a well-defined purpose, identifiable authorised personnel, consent protections and sanctions for malfunction or breaches.</x:v>
      </x:c>
      <x:c r="Y135" s="47" t="str"/>
      <x:c r="Z135" s="47" t="str">
        <x:v>Amendment 317 — Recital 34</x:v>
      </x:c>
      <x:c r="AA135" s="47" t="str">
        <x:v>PE790.967v01-00; Amendment 317; PDF page 70; baseline and proposed columns plus signatory heading</x:v>
      </x:c>
      <x:c r="AB135" s="47" t="str">
        <x:v>Full official Parliament PDF downloaded through its browser PDF viewer on 24 September 2026; original/proposed text and individual signatory heading inspected. Score is an analytical interpretation, not a source-provided label.</x:v>
      </x:c>
      <x:c r="AC135" s="48" t="n">
        <x:v>46289</x:v>
      </x:c>
      <x:c r="AD135" s="47" t="str">
        <x:v>PET-MEP-135</x:v>
      </x:c>
      <x:c r="AE135" t="n">
        <x:f>IF(ISNUMBER(P135),1,0)</x:f>
        <x:v>1</x:v>
      </x:c>
    </x:row>
    <x:row r="136" ht="98" customHeight="1">
      <x:c r="A136" s="84" t="str">
        <x:v>Digital Omnibus COM(2025)837 — MEP Amendment 318</x:v>
      </x:c>
      <x:c r="B136" s="84" t="str">
        <x:v>Named technique</x:v>
      </x:c>
      <x:c r="C136" s="84" t="str">
        <x:v>Markéta Gregorová on behalf of the Verts/ALE Group</x:v>
      </x:c>
      <x:c r="D136" s="84" t="str"/>
      <x:c r="E136" s="84" t="str">
        <x:v>Named signatories to tabled amendment</x:v>
      </x:c>
      <x:c r="F136" s="84" t="str">
        <x:v>Amendment 318 — Recital 34</x:v>
      </x:c>
      <x:c r="G136" s="84" t="str">
        <x:v>European Parliament tabled committee amendment
Proposed amendment — ITRE/LIBE draft-report stage</x:v>
      </x:c>
      <x:c r="H136" s="84" t="str">
        <x:v>Local biometric storage; user-held encryption keys; deletion</x:v>
      </x:c>
      <x:c r="I136" s="84" t="str">
        <x:v>Keeps local/user-key-encrypted biometric safeguards but requires identity confirmation under EU or national law and absence of equally effective less-intrusive alternatives; adds post-verification deletion of unnecessary data.</x:v>
      </x:c>
      <x:c r="J136" s="84" t="str">
        <x:v>No binding legal effect; proposed change to pending legislation, not an adopted rule.</x:v>
      </x:c>
      <x:c r="K136" s="85" t="n">
        <x:v>46230.5</x:v>
      </x:c>
      <x:c r="L136" s="86" t="inlineStr">
        <x:is>
          <x:t xml:space="preserve">European Parliament PE790.967v01-00, Digital Omnibus amendments</x:t>
        </x:is>
      </x:c>
      <x:c r="M136"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6" s="86" t="inlineStr">
        <x:is>
          <x:t xml:space="preserve">Official procedure and document list</x:t>
        </x:is>
      </x:c>
      <x:c r="O136" s="86" t="inlineStr">
        <x:is>
          <x:t xml:space="preserve">Official amendment signatories</x:t>
        </x:is>
      </x:c>
      <x:c r="P136" s="49" t="n">
        <x:v>1</x:v>
      </x:c>
      <x:c r="Q136" s="50" t="str">
        <x:v>Favourable</x:v>
      </x:c>
      <x:c r="R136" s="50" t="str">
        <x:v>Recasts those protections as safeguards that should be included and adds deletion of unnecessary verification data. This modestly strengthens their role while tightening the conditions for biometric use.</x:v>
      </x:c>
      <x:c r="S136" s="50" t="str">
        <x:v>High</x:v>
      </x:c>
      <x:c r="T136" s="50" t="str">
        <x:v>Yes</x:v>
      </x:c>
      <x:c r="U136" s="50" t="str">
        <x:v>Not addressed</x:v>
      </x:c>
      <x:c r="V136" s="50" t="str">
        <x:v>Identity confirmation required by law; no equally effective less-intrusive alternative; deletion.</x:v>
      </x:c>
      <x:c r="W136" s="50" t="str">
        <x:v>Recital 34 presents local or user-key encrypted storage as examples of suitable safeguards.</x:v>
      </x:c>
      <x:c r="X136" s="50" t="str">
        <x:v>Keeps local/user-key-encrypted biometric safeguards but requires identity confirmation under EU or national law and absence of equally effective less-intrusive alternatives; adds post-verification deletion of unnecessary data.</x:v>
      </x:c>
      <x:c r="Y136" s="50" t="str"/>
      <x:c r="Z136" s="50" t="str">
        <x:v>Amendment 318 — Recital 34</x:v>
      </x:c>
      <x:c r="AA136" s="50" t="str">
        <x:v>PE790.967v01-00; Amendment 318; PDF page 71; baseline and proposed columns plus signatory heading</x:v>
      </x:c>
      <x:c r="AB136" s="50" t="str">
        <x:v>Full official Parliament PDF downloaded through its browser PDF viewer on 24 September 2026; original/proposed text and individual signatory heading inspected. Score is an analytical interpretation, not a source-provided label.</x:v>
      </x:c>
      <x:c r="AC136" s="51" t="n">
        <x:v>46289</x:v>
      </x:c>
      <x:c r="AD136" s="50" t="str">
        <x:v>PET-MEP-136</x:v>
      </x:c>
      <x:c r="AE136" t="n">
        <x:f>IF(ISNUMBER(P136),1,0)</x:f>
        <x:v>1</x:v>
      </x:c>
    </x:row>
    <x:row r="137" ht="98" customHeight="1">
      <x:c r="A137" s="84" t="str">
        <x:v>Digital Omnibus COM(2025)837 — MEP Amendment 319</x:v>
      </x:c>
      <x:c r="B137" s="84" t="str">
        <x:v>Named technique</x:v>
      </x:c>
      <x:c r="C137" s="84" t="str">
        <x:v>Jan-Christoph Oetjen, Svenja Hahn, Andreas Glück</x:v>
      </x:c>
      <x:c r="D137" s="84" t="str"/>
      <x:c r="E137" s="84" t="str">
        <x:v>Named signatories to tabled amendment</x:v>
      </x:c>
      <x:c r="F137" s="84" t="str">
        <x:v>Amendment 319 — Recital 34</x:v>
      </x:c>
      <x:c r="G137" s="84" t="str">
        <x:v>European Parliament tabled committee amendment
Proposed amendment — ITRE/LIBE draft-report stage</x:v>
      </x:c>
      <x:c r="H137" s="84" t="str">
        <x:v>Local biometric storage; user-held encryption keys; end-to-end encryption</x:v>
      </x:c>
      <x:c r="I137" s="84" t="str">
        <x:v>Extends the recital’s derogation to verification and identification with a non-biometric alternative and safeguards. Retains local/user-key-encrypted storage; adds end-to-end encryption, deletion/rectification and protection against capturing non-consenting individuals.</x:v>
      </x:c>
      <x:c r="J137" s="84" t="str">
        <x:v>No binding legal effect; proposed change to pending legislation, not an adopted rule.</x:v>
      </x:c>
      <x:c r="K137" s="85" t="n">
        <x:v>46230.5</x:v>
      </x:c>
      <x:c r="L137" s="86" t="inlineStr">
        <x:is>
          <x:t xml:space="preserve">European Parliament PE790.967v01-00, Digital Omnibus amendments</x:t>
        </x:is>
      </x:c>
      <x:c r="M137"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7" s="86" t="inlineStr">
        <x:is>
          <x:t xml:space="preserve">Official procedure and document list</x:t>
        </x:is>
      </x:c>
      <x:c r="O137" s="86" t="inlineStr">
        <x:is>
          <x:t xml:space="preserve">Official amendment signatories</x:t>
        </x:is>
      </x:c>
      <x:c r="P137" s="46" t="n">
        <x:v>1</x:v>
      </x:c>
      <x:c r="Q137" s="47" t="str">
        <x:v>Favourable</x:v>
      </x:c>
      <x:c r="R137" s="47" t="str">
        <x:v>Adds end-to-end encryption and secure deletion or rectification while extending the biometric-use context. The PET score reflects the added technical protection, not approval of the broader identification derogation.</x:v>
      </x:c>
      <x:c r="S137" s="47" t="str">
        <x:v>High</x:v>
      </x:c>
      <x:c r="T137" s="47" t="str">
        <x:v>Yes</x:v>
      </x:c>
      <x:c r="U137" s="47" t="str">
        <x:v>Not addressed</x:v>
      </x:c>
      <x:c r="V137" s="47" t="str">
        <x:v>Non-biometric alternative; consent protection against capture; necessity and proportionality.</x:v>
      </x:c>
      <x:c r="W137" s="47" t="str">
        <x:v>Recital 34 addresses verification with local or user-key encrypted storage examples.</x:v>
      </x:c>
      <x:c r="X137" s="47" t="str">
        <x:v>Extends the recital’s derogation to verification and identification with a non-biometric alternative and safeguards. Retains local/user-key-encrypted storage; adds end-to-end encryption, deletion/rectification and protection against capturing non-consenting individuals.</x:v>
      </x:c>
      <x:c r="Y137" s="47" t="str"/>
      <x:c r="Z137" s="47" t="str">
        <x:v>Amendment 319 — Recital 34</x:v>
      </x:c>
      <x:c r="AA137" s="47" t="str">
        <x:v>PE790.967v01-00; Amendment 319; PDF page 72; baseline and proposed columns plus signatory heading</x:v>
      </x:c>
      <x:c r="AB137" s="47" t="str">
        <x:v>Full official Parliament PDF downloaded through its browser PDF viewer on 24 September 2026; original/proposed text and individual signatory heading inspected. Score is an analytical interpretation, not a source-provided label.</x:v>
      </x:c>
      <x:c r="AC137" s="48" t="n">
        <x:v>46289</x:v>
      </x:c>
      <x:c r="AD137" s="47" t="str">
        <x:v>PET-MEP-137</x:v>
      </x:c>
      <x:c r="AE137" t="n">
        <x:f>IF(ISNUMBER(P137),1,0)</x:f>
        <x:v>1</x:v>
      </x:c>
    </x:row>
    <x:row r="138" ht="98" customHeight="1">
      <x:c r="A138" s="84" t="str">
        <x:v>Digital Omnibus COM(2025)837 — MEP Amendment 320</x:v>
      </x:c>
      <x:c r="B138" s="84" t="str">
        <x:v>Named technique</x:v>
      </x:c>
      <x:c r="C138" s="84" t="str">
        <x:v>Axel Voss</x:v>
      </x:c>
      <x:c r="D138" s="84" t="str"/>
      <x:c r="E138" s="84" t="str">
        <x:v>Named signatories to tabled amendment</x:v>
      </x:c>
      <x:c r="F138" s="84" t="str">
        <x:v>Amendment 320 — Recital 34</x:v>
      </x:c>
      <x:c r="G138" s="84" t="str">
        <x:v>European Parliament tabled committee amendment
Proposed amendment — ITRE/LIBE draft-report stage</x:v>
      </x:c>
      <x:c r="H138" s="84" t="str">
        <x:v>Local biometric storage; user-held encryption keys; end-to-end encryption</x:v>
      </x:c>
      <x:c r="I138" s="84" t="str">
        <x:v>Recasts the biometric derogation around a non-biometric alternative and safeguards. Exemplifies local or encrypted storage, security when subjects share biometric data/keys, end-to-end encryption or equivalent technology, and Article 17 erasure.</x:v>
      </x:c>
      <x:c r="J138" s="84" t="str">
        <x:v>No binding legal effect; proposed change to pending legislation, not an adopted rule.</x:v>
      </x:c>
      <x:c r="K138" s="85" t="n">
        <x:v>46230.5</x:v>
      </x:c>
      <x:c r="L138" s="86" t="inlineStr">
        <x:is>
          <x:t xml:space="preserve">European Parliament PE790.967v01-00, Digital Omnibus amendments</x:t>
        </x:is>
      </x:c>
      <x:c r="M138"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8" s="86" t="inlineStr">
        <x:is>
          <x:t xml:space="preserve">Official procedure and document list</x:t>
        </x:is>
      </x:c>
      <x:c r="O138" s="86" t="inlineStr">
        <x:is>
          <x:t xml:space="preserve">Official amendment signatories</x:t>
        </x:is>
      </x:c>
      <x:c r="P138" s="49" t="n">
        <x:v>0</x:v>
      </x:c>
      <x:c r="Q138" s="50" t="str">
        <x:v>Neutral or mixed</x:v>
      </x:c>
      <x:c r="R138" s="50" t="str">
        <x:v>Adds end-to-end encryption or equivalent technology while weakening the express sole-control wording and contemplating shared data or keys. These opposing changes yield a balanced PET score.</x:v>
      </x:c>
      <x:c r="S138" s="50" t="str">
        <x:v>Medium</x:v>
      </x:c>
      <x:c r="T138" s="50" t="str">
        <x:v>Yes</x:v>
      </x:c>
      <x:c r="U138" s="50" t="str">
        <x:v>Not addressed</x:v>
      </x:c>
      <x:c r="V138" s="50" t="str">
        <x:v>Non-biometric alternative; secure enrolment and transmission; Article 17 erasure.</x:v>
      </x:c>
      <x:c r="W138" s="50" t="str">
        <x:v>Recital 34 specifies sole user-held keys and limited controller knowledge during verification.</x:v>
      </x:c>
      <x:c r="X138" s="50" t="str">
        <x:v>Recasts the biometric derogation around a non-biometric alternative and safeguards. Exemplifies local or encrypted storage, security when subjects share biometric data/keys, end-to-end encryption or equivalent technology, and Article 17 erasure.</x:v>
      </x:c>
      <x:c r="Y138" s="50" t="str"/>
      <x:c r="Z138" s="50" t="str">
        <x:v>Amendment 320 — Recital 34</x:v>
      </x:c>
      <x:c r="AA138" s="50" t="str">
        <x:v>PE790.967v01-00; Amendment 320; PDF page 74; baseline and proposed columns plus signatory heading</x:v>
      </x:c>
      <x:c r="AB138" s="50" t="str">
        <x:v>Full official Parliament PDF downloaded through its browser PDF viewer on 24 September 2026; original/proposed text and individual signatory heading inspected. Score is an analytical interpretation, not a source-provided label.</x:v>
      </x:c>
      <x:c r="AC138" s="51" t="n">
        <x:v>46289</x:v>
      </x:c>
      <x:c r="AD138" s="50" t="str">
        <x:v>PET-MEP-138</x:v>
      </x:c>
      <x:c r="AE138" t="n">
        <x:f>IF(ISNUMBER(P138),1,0)</x:f>
        <x:v>1</x:v>
      </x:c>
    </x:row>
    <x:row r="139" ht="98" customHeight="1">
      <x:c r="A139" s="84" t="str">
        <x:v>Digital Omnibus COM(2025)837 — MEP Amendment 321</x:v>
      </x:c>
      <x:c r="B139" s="84" t="str">
        <x:v>Named technique</x:v>
      </x:c>
      <x:c r="C139" s="84" t="str">
        <x:v>Oliver Schenk, Axel Voss, Romana Tomc, Marion Walsmann, Lena Düpont, Marie-Sophie Lanig, Ana Miguel Pedro, Andrea Wechsler, Dimitris Tsiodras</x:v>
      </x:c>
      <x:c r="D139" s="84" t="str"/>
      <x:c r="E139" s="84" t="str">
        <x:v>Named signatories to tabled amendment</x:v>
      </x:c>
      <x:c r="F139" s="84" t="str">
        <x:v>Amendment 321 — Recital 34</x:v>
      </x:c>
      <x:c r="G139" s="84" t="str">
        <x:v>European Parliament tabled committee amendment
Proposed amendment — ITRE/LIBE draft-report stage</x:v>
      </x:c>
      <x:c r="H139" s="84" t="str">
        <x:v>Local biometric storage; user-held encryption keys; end-to-end encryption</x:v>
      </x:c>
      <x:c r="I139" s="84" t="str">
        <x:v>Recasts the biometric derogation around a non-biometric alternative and safeguards. Retains sole user-held keys while addressing agreed sharing; adds end-to-end encryption or equivalent technology and Article 17 erasure.</x:v>
      </x:c>
      <x:c r="J139" s="84" t="str">
        <x:v>No binding legal effect; proposed change to pending legislation, not an adopted rule.</x:v>
      </x:c>
      <x:c r="K139" s="85" t="n">
        <x:v>46230.5</x:v>
      </x:c>
      <x:c r="L139" s="86" t="inlineStr">
        <x:is>
          <x:t xml:space="preserve">European Parliament PE790.967v01-00, Digital Omnibus amendments</x:t>
        </x:is>
      </x:c>
      <x:c r="M139"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39" s="86" t="inlineStr">
        <x:is>
          <x:t xml:space="preserve">Official procedure and document list</x:t>
        </x:is>
      </x:c>
      <x:c r="O139" s="86" t="inlineStr">
        <x:is>
          <x:t xml:space="preserve">Official amendment signatories</x:t>
        </x:is>
      </x:c>
      <x:c r="P139" s="46" t="n">
        <x:v>1</x:v>
      </x:c>
      <x:c r="Q139" s="47" t="str">
        <x:v>Favourable</x:v>
      </x:c>
      <x:c r="R139" s="47" t="str">
        <x:v>Retains sole user-held keys and adds end-to-end encryption or equivalent technology for transmission. This improves named PET protection, although the broader biometric exception and agreed sharing require separate assessment.</x:v>
      </x:c>
      <x:c r="S139" s="47" t="str">
        <x:v>High</x:v>
      </x:c>
      <x:c r="T139" s="47" t="str">
        <x:v>Yes</x:v>
      </x:c>
      <x:c r="U139" s="47" t="str">
        <x:v>Not addressed</x:v>
      </x:c>
      <x:c r="V139" s="47" t="str">
        <x:v>Non-biometric alternative; secure enrolment; agreed sharing safeguards; Article 17 erasure.</x:v>
      </x:c>
      <x:c r="W139" s="47" t="str">
        <x:v>Recital 34 specifies user-key encrypted storage but does not expressly name end-to-end transmission protection.</x:v>
      </x:c>
      <x:c r="X139" s="47" t="str">
        <x:v>Recasts the biometric derogation around a non-biometric alternative and safeguards. Retains sole user-held keys while addressing agreed sharing; adds end-to-end encryption or equivalent technology and Article 17 erasure.</x:v>
      </x:c>
      <x:c r="Y139" s="47" t="str"/>
      <x:c r="Z139" s="47" t="str">
        <x:v>Amendment 321 — Recital 34</x:v>
      </x:c>
      <x:c r="AA139" s="47" t="str">
        <x:v>PE790.967v01-00; Amendment 321; PDF page 75; baseline and proposed columns plus signatory heading</x:v>
      </x:c>
      <x:c r="AB139" s="47" t="str">
        <x:v>Full official Parliament PDF downloaded through its browser PDF viewer on 24 September 2026; original/proposed text and individual signatory heading inspected. Score is an analytical interpretation, not a source-provided label.</x:v>
      </x:c>
      <x:c r="AC139" s="48" t="n">
        <x:v>46289</x:v>
      </x:c>
      <x:c r="AD139" s="47" t="str">
        <x:v>PET-MEP-139</x:v>
      </x:c>
      <x:c r="AE139" t="n">
        <x:f>IF(ISNUMBER(P139),1,0)</x:f>
        <x:v>1</x:v>
      </x:c>
    </x:row>
    <x:row r="140" ht="112" customHeight="1">
      <x:c r="A140" s="84" t="str">
        <x:v>Digital Omnibus COM(2025)837 — MEP Amendment 322</x:v>
      </x:c>
      <x:c r="B140" s="84" t="str">
        <x:v>Related privacy wording</x:v>
      </x:c>
      <x:c r="C140" s="84" t="str">
        <x:v>Sebastian Tynkkynen, Diego Solier</x:v>
      </x:c>
      <x:c r="D140" s="84" t="str"/>
      <x:c r="E140" s="84" t="str">
        <x:v>Named signatories to tabled amendment</x:v>
      </x:c>
      <x:c r="F140" s="84" t="str">
        <x:v>Amendment 322 — Recital 34</x:v>
      </x:c>
      <x:c r="G140" s="84" t="str">
        <x:v>European Parliament tabled committee amendment
Proposed amendment — ITRE/LIBE draft-report stage</x:v>
      </x:c>
      <x:c r="H140" s="84" t="str">
        <x:v>Encryption with sole subject-held keys; zero-knowledge proofs; local biometric processing</x:v>
      </x:c>
      <x:c r="I140" s="84" t="str">
        <x:v>Allows off-device biometric processing only exceptionally with state-of-the-art privacy technology, expressly including user-key encryption and zero-knowledge proofs; ordinarily keeps processing on the subject’s device.</x:v>
      </x:c>
      <x:c r="J140" s="84" t="str">
        <x:v>No binding legal effect; proposed change to pending legislation, not an adopted rule.</x:v>
      </x:c>
      <x:c r="K140" s="85" t="n">
        <x:v>46230.5</x:v>
      </x:c>
      <x:c r="L140" s="86" t="inlineStr">
        <x:is>
          <x:t xml:space="preserve">European Parliament PE790.967v01-00, Digital Omnibus amendments</x:t>
        </x:is>
      </x:c>
      <x:c r="M140" s="84" t="str">
        <x:v>Exact PET wording could not be confirmed in the cited passage.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40" s="86" t="inlineStr">
        <x:is>
          <x:t xml:space="preserve">Official procedure and document list</x:t>
        </x:is>
      </x:c>
      <x:c r="O140" s="86" t="inlineStr">
        <x:is>
          <x:t xml:space="preserve">Official amendment signatories</x:t>
        </x:is>
      </x:c>
      <x:c r="P140" s="49" t="n">
        <x:v>2</x:v>
      </x:c>
      <x:c r="Q140" s="50" t="str">
        <x:v>Strongly favourable</x:v>
      </x:c>
      <x:c r="R140" s="50" t="str">
        <x:v>Adds a strong preference for local processing and requires advanced privacy technology for exceptional off-device use, expressly naming zero-knowledge proofs. This materially strengthens the proposed technical architecture.</x:v>
      </x:c>
      <x:c r="S140" s="50" t="str">
        <x:v>High</x:v>
      </x:c>
      <x:c r="T140" s="50" t="str">
        <x:v>Yes</x:v>
      </x:c>
      <x:c r="U140" s="50" t="str">
        <x:v>Not addressed</x:v>
      </x:c>
      <x:c r="V140" s="50" t="str">
        <x:v>Off-device processing only exceptionally; sole subject-held keys; limited controller knowledge.</x:v>
      </x:c>
      <x:c r="W140" s="50" t="str">
        <x:v>Recital 34 permits local storage or encrypted controller storage with user-held keys.</x:v>
      </x:c>
      <x:c r="X140" s="50" t="str">
        <x:v>Allows off-device biometric processing only exceptionally with state-of-the-art privacy technology, expressly including user-key encryption and zero-knowledge proofs; ordinarily keeps processing on the subject’s device.</x:v>
      </x:c>
      <x:c r="Y140" s="50" t="str"/>
      <x:c r="Z140" s="50" t="str">
        <x:v>Amendment 322 — Recital 34</x:v>
      </x:c>
      <x:c r="AA140" s="50" t="str">
        <x:v>PE790.967v01-00; Amendment 322; PDF page 76; baseline and proposed columns plus signatory heading</x:v>
      </x:c>
      <x:c r="AB140" s="50" t="str">
        <x:v>Full official Parliament PDF downloaded through its browser PDF viewer on 24 September 2026; original/proposed text and individual signatory heading inspected. Score is an analytical interpretation, not a source-provided label.</x:v>
      </x:c>
      <x:c r="AC140" s="51" t="n">
        <x:v>46289</x:v>
      </x:c>
      <x:c r="AD140" s="50" t="str">
        <x:v>PET-MEP-140</x:v>
      </x:c>
      <x:c r="AE140" t="n">
        <x:f>IF(ISNUMBER(P140),1,0)</x:f>
        <x:v>1</x:v>
      </x:c>
    </x:row>
    <x:row r="141" ht="112" customHeight="1">
      <x:c r="A141" s="84" t="str">
        <x:v>Digital Omnibus COM(2025)837 — MEP Amendment 400</x:v>
      </x:c>
      <x:c r="B141" s="84" t="str">
        <x:v>Related privacy wording</x:v>
      </x:c>
      <x:c r="C141" s="84" t="str">
        <x:v>Julie Rechagneux, Mélanie Disdier, Aleksandar Nikolic, Pierre-Romain Thionnet, Alexandre Varaut, Fabrice Leggeri, Marion Maréchal, Christophe Bay</x:v>
      </x:c>
      <x:c r="D141" s="84" t="str"/>
      <x:c r="E141" s="84" t="str">
        <x:v>Named signatories to tabled amendment</x:v>
      </x:c>
      <x:c r="F141" s="84" t="str">
        <x:v>Amendment 400 — Recital 42 a (new)</x:v>
      </x:c>
      <x:c r="G141" s="84" t="str">
        <x:v>European Parliament tabled committee amendment
Proposed amendment — ITRE/LIBE draft-report stage</x:v>
      </x:c>
      <x:c r="H141" s="84" t="str">
        <x:v>Privacy-preserving and privacy-enhancing techniques</x:v>
      </x:c>
      <x:c r="I141" s="84" t="str">
        <x:v>Adds Recital 42a assigning the European Data Innovation Board support for promoting PETs, consent-management interoperability and AI-sandbox governance, in cooperation with EDPB competence over personal-data protection.</x:v>
      </x:c>
      <x:c r="J141" s="84" t="str">
        <x:v>No binding legal effect; proposed change to pending legislation, not an adopted rule.</x:v>
      </x:c>
      <x:c r="K141" s="85" t="n">
        <x:v>46230.5</x:v>
      </x:c>
      <x:c r="L141" s="86" t="inlineStr">
        <x:is>
          <x:t xml:space="preserve">European Parliament PE790.967v01-00, Digital Omnibus amendments</x:t>
        </x:is>
      </x:c>
      <x:c r="M141" s="84" t="str">
        <x:v>Source wording: “privacy-enhancing techniques” (Amendment 400 — Recital 42 a (new)).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41" s="86" t="inlineStr">
        <x:is>
          <x:t xml:space="preserve">Official procedure and document list</x:t>
        </x:is>
      </x:c>
      <x:c r="O141" s="86" t="inlineStr">
        <x:is>
          <x:t xml:space="preserve">Official amendment signatories</x:t>
        </x:is>
      </x:c>
      <x:c r="P141" s="46" t="n">
        <x:v>1</x:v>
      </x:c>
      <x:c r="Q141" s="47" t="str">
        <x:v>Favourable</x:v>
      </x:c>
      <x:c r="R141" s="47" t="str">
        <x:v>Adds an institutional role for promoting state-of-the-art PETs. This is limited positive support through coordination rather than an operative funding or deployment duty.</x:v>
      </x:c>
      <x:c r="S141" s="47" t="str">
        <x:v>High</x:v>
      </x:c>
      <x:c r="T141" s="47" t="str">
        <x:v>Yes</x:v>
      </x:c>
      <x:c r="U141" s="47" t="str">
        <x:v>Not addressed</x:v>
      </x:c>
      <x:c r="V141" s="47" t="str">
        <x:v>EDPB personal-data competence preserved; coordination on interoperability and sandboxes.</x:v>
      </x:c>
      <x:c r="W141" s="47" t="str">
        <x:v>No corresponding recital assigns this PET-promotion role to the European Data Innovation Board.</x:v>
      </x:c>
      <x:c r="X141" s="47" t="str">
        <x:v>Adds Recital 42a assigning the European Data Innovation Board support for promoting PETs, consent-management interoperability and AI-sandbox governance, in cooperation with EDPB competence over personal-data protection.</x:v>
      </x:c>
      <x:c r="Y141" s="47" t="str"/>
      <x:c r="Z141" s="47" t="str">
        <x:v>Amendment 400 — Recital 42 a (new)</x:v>
      </x:c>
      <x:c r="AA141" s="47" t="str">
        <x:v>PE790.967v01-00; Amendment 400; PDF page 170; baseline and proposed columns plus signatory heading</x:v>
      </x:c>
      <x:c r="AB141" s="47" t="str">
        <x:v>Full official Parliament PDF downloaded through its browser PDF viewer on 24 September 2026; original/proposed text and individual signatory heading inspected. Score is an analytical interpretation, not a source-provided label.</x:v>
      </x:c>
      <x:c r="AC141" s="48" t="n">
        <x:v>46289</x:v>
      </x:c>
      <x:c r="AD141" s="47" t="str">
        <x:v>PET-MEP-141</x:v>
      </x:c>
      <x:c r="AE141" t="n">
        <x:f>IF(ISNUMBER(P141),1,0)</x:f>
        <x:v>1</x:v>
      </x:c>
    </x:row>
    <x:row r="142" ht="112" customHeight="1">
      <x:c r="A142" s="84" t="str">
        <x:v>Digital Omnibus COM(2025)837 — MEP amendment 417 (PE790.968v01-00)</x:v>
      </x:c>
      <x:c r="B142" s="84" t="str">
        <x:v>PETs named</x:v>
      </x:c>
      <x:c r="C142" s="84" t="str">
        <x:v>Marina Kaljurand, Elena Sancho Murillo, Brando Benifei, Birgit Sippel, Alex Agius Saliba, Francisco Assis, Elisabeth Grossmann, Kristian Vigenin, Matjaž Nemec</x:v>
      </x:c>
      <x:c r="D142" s="84" t="str"/>
      <x:c r="E142" s="84" t="str">
        <x:v>Named signatories to tabled amendment</x:v>
      </x:c>
      <x:c r="F142" s="84" t="str">
        <x:v>Amendment 417; Recital 43 p (new)</x:v>
      </x:c>
      <x:c r="G142" s="84" t="str">
        <x:v>European Parliament proposed amendment
Proposed committee amendment; not adopted legislation</x:v>
      </x:c>
      <x:c r="H142" s="84" t="str">
        <x:v>On-device processing; anonymisation; aggregation</x:v>
      </x:c>
      <x:c r="I142" s="84" t="str">
        <x:v>Proposes a recital permitting an on-device browser/OS exemption only with PETs and immediate anonymisation and aggregation via an aggregation service. Restricts use to limited contextual advertising, excludes profiling and AI training, and requires immediate deletion of unnecessary data.</x:v>
      </x:c>
      <x:c r="J142" s="84" t="str">
        <x:v>No present binding effect. Proposed change to Digital Omnibus 2025/0360(COD); its inclusion here does not imply committee, plenary or final adoption.</x:v>
      </x:c>
      <x:c r="K142" s="85" t="n">
        <x:v>46230.5</x:v>
      </x:c>
      <x:c r="L142" s="86" t="inlineStr">
        <x:is>
          <x:t xml:space="preserve">European Parliament joint ITRE–LIBE amendments 401–526, 27 July 2026</x:t>
        </x:is>
      </x:c>
      <x:c r="M142" s="84" t="str">
        <x:v>Source wording: “privacy-enhancing technologies” (Amendment 417; Recital 43 p (new);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142" s="86" t="inlineStr">
        <x:is>
          <x:t xml:space="preserve">Official procedure and document list</x:t>
        </x:is>
      </x:c>
      <x:c r="O142" s="86" t="inlineStr">
        <x:is>
          <x:t xml:space="preserve">Official amendment signatories</x:t>
        </x:is>
      </x:c>
      <x:c r="P142" s="52" t="n">
        <x:v>2</x:v>
      </x:c>
      <x:c r="Q142" s="53" t="str">
        <x:v>Strongly favourable</x:v>
      </x:c>
      <x:c r="R142" s="53" t="str">
        <x:v>Adds a concrete route for limited on-device processing using PETs, anonymisation and aggregation. This substantively supports a PET-enabled use case while imposing strict purpose limits.</x:v>
      </x:c>
      <x:c r="S142" s="53" t="str">
        <x:v>High</x:v>
      </x:c>
      <x:c r="T142" s="53" t="str">
        <x:v>Yes</x:v>
      </x:c>
      <x:c r="U142" s="53" t="str">
        <x:v>Not addressed</x:v>
      </x:c>
      <x:c r="V142" s="53" t="str">
        <x:v>Contextual advertising only; no profiling or AI training; immediate deletion of unnecessary data.</x:v>
      </x:c>
      <x:c r="W142" s="53" t="str">
        <x:v>No corresponding recital creates this PET-conditioned on-device advertising exemption.</x:v>
      </x:c>
      <x:c r="X142" s="53" t="str">
        <x:v>Proposes a recital permitting an on-device browser/OS exemption only with PETs and immediate anonymisation and aggregation via an aggregation service. Restricts use to limited contextual advertising, excludes profiling and AI training, and requires immediate deletion of unnecessary data.</x:v>
      </x:c>
      <x:c r="Y142" s="53" t="str"/>
      <x:c r="Z142" s="53" t="str">
        <x:v>Amendment 417; Recital 43 p (new)</x:v>
      </x:c>
      <x:c r="AA142" s="53" t="str">
        <x:v>PE790.968v01-00; Amendment 417; PDF page 15; baseline and proposed columns plus signatory heading</x:v>
      </x:c>
      <x:c r="AB142" s="53" t="str">
        <x:v>Full official Parliament PDF downloaded through its browser PDF viewer on 24 September 2026; original/proposed text and individual signatory heading inspected. Score is an analytical interpretation, not a source-provided label.</x:v>
      </x:c>
      <x:c r="AC142" s="54" t="n">
        <x:v>46289</x:v>
      </x:c>
      <x:c r="AD142" s="53" t="str">
        <x:v>PET-MEP-142</x:v>
      </x:c>
      <x:c r="AE142" t="n">
        <x:f>IF(ISNUMBER(P142),1,0)</x:f>
        <x:v>1</x:v>
      </x:c>
    </x:row>
    <x:row r="143" ht="98" customHeight="1">
      <x:c r="A143" s="84" t="str">
        <x:v>Digital Omnibus COM(2025)837 — MEP amendment 418 (PE790.968v01-00)</x:v>
      </x:c>
      <x:c r="B143" s="84" t="str">
        <x:v>Named technique</x:v>
      </x:c>
      <x:c r="C143" s="84" t="str">
        <x:v>Marina Kaljurand, Elena Sancho Murillo, Brando Benifei, Birgit Sippel, Alex Agius Saliba, Francisco Assis, Elisabeth Grossmann, Kristian Vigenin, Matjaž Nemec</x:v>
      </x:c>
      <x:c r="D143" s="84" t="str"/>
      <x:c r="E143" s="84" t="str">
        <x:v>Named signatories to tabled amendment</x:v>
      </x:c>
      <x:c r="F143" s="84" t="str">
        <x:v>Amendment 418; Recital 43 q (new)</x:v>
      </x:c>
      <x:c r="G143" s="84" t="str">
        <x:v>European Parliament proposed amendment
Proposed committee amendment; not adopted legislation</x:v>
      </x:c>
      <x:c r="H143" s="84" t="str">
        <x:v>Anonymisation; aggregation; prevention of persistent identifiers</x:v>
      </x:c>
      <x:c r="I143" s="84" t="str">
        <x:v>Proposes a recital defining audience measurement as instant anonymous aggregation for the controller’s sole use; excludes fingerprinting, persistent identifiers, combining other-service data, secondary purposes and third-party sharing.</x:v>
      </x:c>
      <x:c r="J143" s="84" t="str">
        <x:v>No present binding effect. Proposed change to Digital Omnibus 2025/0360(COD); its inclusion here does not imply committee, plenary or final adoption.</x:v>
      </x:c>
      <x:c r="K143" s="85" t="n">
        <x:v>46230.5</x:v>
      </x:c>
      <x:c r="L143" s="86" t="inlineStr">
        <x:is>
          <x:t xml:space="preserve">European Parliament joint ITRE–LIBE amendments 401–526, 27 July 2026</x:t>
        </x:is>
      </x:c>
      <x:c r="M143" s="84" t="str">
        <x:v>Read full amendment and right-hand proposed text in official PDF text extraction; sponsors and target transcribed from the amendment.  Attribution: The proposing MEPs are the signatories named above this amendment in the official tabled-amendment document.</x:v>
      </x:c>
      <x:c r="N143" s="86" t="inlineStr">
        <x:is>
          <x:t xml:space="preserve">Official procedure and document list</x:t>
        </x:is>
      </x:c>
      <x:c r="O143" s="86" t="inlineStr">
        <x:is>
          <x:t xml:space="preserve">Official amendment signatories</x:t>
        </x:is>
      </x:c>
      <x:c r="P143" s="46" t="n">
        <x:v>1</x:v>
      </x:c>
      <x:c r="Q143" s="47" t="str">
        <x:v>Favourable</x:v>
      </x:c>
      <x:c r="R143" s="47" t="str">
        <x:v>Adds explicit recognition of anonymisation and aggregation as the basis for audience measurement. The positive score reflects that technical route, with restrictions on reuse and identification.</x:v>
      </x:c>
      <x:c r="S143" s="47" t="str">
        <x:v>High</x:v>
      </x:c>
      <x:c r="T143" s="47" t="str">
        <x:v>Yes</x:v>
      </x:c>
      <x:c r="U143" s="47" t="str">
        <x:v>Not addressed</x:v>
      </x:c>
      <x:c r="V143" s="47" t="str">
        <x:v>No fingerprinting, persistent identifiers, cross-service combination or third-party sharing.</x:v>
      </x:c>
      <x:c r="W143" s="47" t="str">
        <x:v>No corresponding recital specifies instantly anonymous audience-measurement outputs.</x:v>
      </x:c>
      <x:c r="X143" s="47" t="str">
        <x:v>Proposes a recital defining audience measurement as instant anonymous aggregation for the controller’s sole use; excludes fingerprinting, persistent identifiers, combining other-service data, secondary purposes and third-party sharing.</x:v>
      </x:c>
      <x:c r="Y143" s="47" t="str"/>
      <x:c r="Z143" s="47" t="str">
        <x:v>Amendment 418; Recital 43 q (new)</x:v>
      </x:c>
      <x:c r="AA143" s="47" t="str">
        <x:v>PE790.968v01-00; Amendment 418; PDF page 16; baseline and proposed columns plus signatory heading</x:v>
      </x:c>
      <x:c r="AB143" s="47" t="str">
        <x:v>Full official Parliament PDF downloaded through its browser PDF viewer on 24 September 2026; original/proposed text and individual signatory heading inspected. Score is an analytical interpretation, not a source-provided label.</x:v>
      </x:c>
      <x:c r="AC143" s="48" t="n">
        <x:v>46289</x:v>
      </x:c>
      <x:c r="AD143" s="47" t="str">
        <x:v>PET-MEP-143</x:v>
      </x:c>
      <x:c r="AE143" t="n">
        <x:f>IF(ISNUMBER(P143),1,0)</x:f>
        <x:v>1</x:v>
      </x:c>
    </x:row>
    <x:row r="144" ht="98" customHeight="1">
      <x:c r="A144" s="84" t="str">
        <x:v>Digital Omnibus COM(2025)837 — MEP amendment 430 (PE790.968v01-00)</x:v>
      </x:c>
      <x:c r="B144" s="84" t="str">
        <x:v>Named technique</x:v>
      </x:c>
      <x:c r="C144" s="84" t="str">
        <x:v>Ana Vasconcelos, João Cotrim De Figueiredo</x:v>
      </x:c>
      <x:c r="D144" s="84" t="str"/>
      <x:c r="E144" s="84" t="str">
        <x:v>Named signatories to tabled amendment</x:v>
      </x:c>
      <x:c r="F144" s="84" t="str">
        <x:v>Amendment 430; Recital 44 – paragraph 2</x:v>
      </x:c>
      <x:c r="G144" s="84" t="str">
        <x:v>European Parliament proposed amendment
Proposed committee amendment; not adopted legislation</x:v>
      </x:c>
      <x:c r="H144" s="84" t="str">
        <x:v>Anonymity; encryption</x:v>
      </x:c>
      <x:c r="I144" s="84" t="str">
        <x:v>Would qualify terminal-access measures based on EU or national law: necessary and proportionate measures must not require general user identification or weaken anonymity, encryption or protective tools used by journalists, activists and other at-risk persons.</x:v>
      </x:c>
      <x:c r="J144" s="84" t="str">
        <x:v>No present binding effect. Proposed change to Digital Omnibus 2025/0360(COD); its inclusion here does not imply committee, plenary or final adoption.</x:v>
      </x:c>
      <x:c r="K144" s="85" t="n">
        <x:v>46230.5</x:v>
      </x:c>
      <x:c r="L144" s="86" t="inlineStr">
        <x:is>
          <x:t xml:space="preserve">European Parliament joint ITRE–LIBE amendments 401–526, 27 July 2026</x:t>
        </x:is>
      </x:c>
      <x:c r="M144" s="84" t="str">
        <x:v>Read full amendment and right-hand proposed text in official PDF text extraction; sponsors and target transcribed from the amendment.  Attribution: The proposing MEPs are the signatories named above this amendment in the official tabled-amendment document.</x:v>
      </x:c>
      <x:c r="N144" s="86" t="inlineStr">
        <x:is>
          <x:t xml:space="preserve">Official procedure and document list</x:t>
        </x:is>
      </x:c>
      <x:c r="O144" s="86" t="inlineStr">
        <x:is>
          <x:t xml:space="preserve">Official amendment signatories</x:t>
        </x:is>
      </x:c>
      <x:c r="P144" s="49" t="n">
        <x:v>2</x:v>
      </x:c>
      <x:c r="Q144" s="50" t="str">
        <x:v>Strongly favourable</x:v>
      </x:c>
      <x:c r="R144" s="50" t="str">
        <x:v>Adds an express prohibition on weakening anonymity, encryption or protective tools through those measures. This materially protects the continued availability of PETs.</x:v>
      </x:c>
      <x:c r="S144" s="50" t="str">
        <x:v>High</x:v>
      </x:c>
      <x:c r="T144" s="50" t="str">
        <x:v>Yes</x:v>
      </x:c>
      <x:c r="U144" s="50" t="str">
        <x:v>Not addressed</x:v>
      </x:c>
      <x:c r="V144" s="50" t="str">
        <x:v>Necessity and proportionality; no general identification requirement; protection of at-risk users.</x:v>
      </x:c>
      <x:c r="W144" s="50" t="str">
        <x:v>Recital 44 allows terminal-access measures grounded in qualifying Union or national law.</x:v>
      </x:c>
      <x:c r="X144" s="50" t="str">
        <x:v>Would qualify terminal-access measures based on EU or national law: necessary and proportionate measures must not require general user identification or weaken anonymity, encryption or protective tools used by journalists, activists and other at-risk persons.</x:v>
      </x:c>
      <x:c r="Y144" s="50" t="str"/>
      <x:c r="Z144" s="50" t="str">
        <x:v>Amendment 430; Recital 44 – paragraph 2</x:v>
      </x:c>
      <x:c r="AA144" s="50" t="str">
        <x:v>PE790.968v01-00; Amendment 430; PDF page 25; baseline and proposed columns plus signatory heading</x:v>
      </x:c>
      <x:c r="AB144" s="50" t="str">
        <x:v>Full official Parliament PDF downloaded through its browser PDF viewer on 24 September 2026; original/proposed text and individual signatory heading inspected. Score is an analytical interpretation, not a source-provided label.</x:v>
      </x:c>
      <x:c r="AC144" s="51" t="n">
        <x:v>46289</x:v>
      </x:c>
      <x:c r="AD144" s="50" t="str">
        <x:v>PET-MEP-144</x:v>
      </x:c>
      <x:c r="AE144" t="n">
        <x:f>IF(ISNUMBER(P144),1,0)</x:f>
        <x:v>1</x:v>
      </x:c>
    </x:row>
    <x:row r="145" ht="98" customHeight="1">
      <x:c r="A145" s="84" t="str">
        <x:v>Digital Omnibus COM(2025)837 — MEP amendment 442 (PE790.968v01-00)</x:v>
      </x:c>
      <x:c r="B145" s="84" t="str">
        <x:v>Named technique</x:v>
      </x:c>
      <x:c r="C145" s="84" t="str">
        <x:v>Markéta Gregorová on behalf of the Verts/ALE Group</x:v>
      </x:c>
      <x:c r="D145" s="84" t="str"/>
      <x:c r="E145" s="84" t="str">
        <x:v>Named signatories to tabled amendment</x:v>
      </x:c>
      <x:c r="F145" s="84" t="str">
        <x:v>Amendment 442; Recital 44 – paragraph 3</x:v>
      </x:c>
      <x:c r="G145" s="84" t="str">
        <x:v>European Parliament proposed amendment
Proposed committee amendment; not adopted legislation</x:v>
      </x:c>
      <x:c r="H145" s="84" t="str">
        <x:v>Anonymisation; aggregation; deletion</x:v>
      </x:c>
      <x:c r="I145" s="84" t="str">
        <x:v>Would describe consent-free audience measurement as requiring instant anonymisation and aggregation. Allows a short session before aggregation into non-personal data, with remaining personal data deleted or anonymised and users informed.</x:v>
      </x:c>
      <x:c r="J145" s="84" t="str">
        <x:v>No present binding effect. Proposed change to Digital Omnibus 2025/0360(COD); its inclusion here does not imply committee, plenary or final adoption.</x:v>
      </x:c>
      <x:c r="K145" s="85" t="n">
        <x:v>46230.5</x:v>
      </x:c>
      <x:c r="L145" s="86" t="inlineStr">
        <x:is>
          <x:t xml:space="preserve">European Parliament joint ITRE–LIBE amendments 401–526, 27 July 2026</x:t>
        </x:is>
      </x:c>
      <x:c r="M145" s="84" t="str">
        <x:v>Read full amendment and right-hand proposed text in official PDF text extraction; sponsors and target transcribed from the amendment.  Attribution: The proposing MEPs are the signatories named above this amendment in the official tabled-amendment document.</x:v>
      </x:c>
      <x:c r="N145" s="86" t="inlineStr">
        <x:is>
          <x:t xml:space="preserve">Official procedure and document list</x:t>
        </x:is>
      </x:c>
      <x:c r="O145" s="86" t="inlineStr">
        <x:is>
          <x:t xml:space="preserve">Official amendment signatories</x:t>
        </x:is>
      </x:c>
      <x:c r="P145" s="46" t="n">
        <x:v>1</x:v>
      </x:c>
      <x:c r="Q145" s="47" t="str">
        <x:v>Favourable</x:v>
      </x:c>
      <x:c r="R145" s="47" t="str">
        <x:v>Adds anonymisation and aggregation requirements to the audience-measurement example. This is a limited strengthening of the role of those techniques, with short-session flexibility.</x:v>
      </x:c>
      <x:c r="S145" s="47" t="str">
        <x:v>High</x:v>
      </x:c>
      <x:c r="T145" s="47" t="str">
        <x:v>Yes</x:v>
      </x:c>
      <x:c r="U145" s="47" t="str">
        <x:v>Not addressed</x:v>
      </x:c>
      <x:c r="V145" s="47" t="str">
        <x:v>Strict technical necessity; user information; residual data deleted or anonymised.</x:v>
      </x:c>
      <x:c r="W145" s="47" t="str">
        <x:v>Recital 44 describes consent-free low-risk purposes without this specific audience-measurement architecture.</x:v>
      </x:c>
      <x:c r="X145" s="47" t="str">
        <x:v>Would describe consent-free audience measurement as requiring instant anonymisation and aggregation. Allows a short session before aggregation into non-personal data, with remaining personal data deleted or anonymised and users informed.</x:v>
      </x:c>
      <x:c r="Y145" s="47" t="str"/>
      <x:c r="Z145" s="47" t="str">
        <x:v>Amendment 442; Recital 44 – paragraph 3</x:v>
      </x:c>
      <x:c r="AA145" s="47" t="str">
        <x:v>PE790.968v01-00; Amendment 442; PDF page 35; baseline and proposed columns plus signatory heading</x:v>
      </x:c>
      <x:c r="AB145" s="47" t="str">
        <x:v>Full official Parliament PDF downloaded through its browser PDF viewer on 24 September 2026; original/proposed text and individual signatory heading inspected. Score is an analytical interpretation, not a source-provided label.</x:v>
      </x:c>
      <x:c r="AC145" s="48" t="n">
        <x:v>46289</x:v>
      </x:c>
      <x:c r="AD145" s="47" t="str">
        <x:v>PET-MEP-145</x:v>
      </x:c>
      <x:c r="AE145" t="n">
        <x:f>IF(ISNUMBER(P145),1,0)</x:f>
        <x:v>1</x:v>
      </x:c>
    </x:row>
    <x:row r="146" ht="98" customHeight="1">
      <x:c r="A146" s="84" t="str">
        <x:v>Digital Omnibus COM(2025)837 — MEP amendment 448 (PE790.968v01-00)</x:v>
      </x:c>
      <x:c r="B146" s="84" t="str">
        <x:v>Named technique</x:v>
      </x:c>
      <x:c r="C146" s="84" t="str">
        <x:v>Irena Joveva, Michael McNamara, Raquel García Hermida-Van Der Walle, Oihane Agirregoitia Martínez, Veronika Cifrová Ostrihoňová, Fabienne Keller</x:v>
      </x:c>
      <x:c r="D146" s="84" t="str"/>
      <x:c r="E146" s="84" t="str">
        <x:v>Named signatories to tabled amendment</x:v>
      </x:c>
      <x:c r="F146" s="84" t="str">
        <x:v>Amendment 448; Recital 44 – paragraph 4</x:v>
      </x:c>
      <x:c r="G146" s="84" t="str">
        <x:v>European Parliament proposed amendment
Proposed committee amendment; not adopted legislation</x:v>
      </x:c>
      <x:c r="H146" s="84" t="str">
        <x:v>Anonymisation; technical abstraction during model training</x:v>
      </x:c>
      <x:c r="I146" s="84" t="str">
        <x:v>Would condition legitimate-interest processing for AI model development/operation on an absolute informed right to object, state-of-the-art anonymisation and technical abstraction during training to make disclosure highly unlikely; calls for standardised minimum techniques.</x:v>
      </x:c>
      <x:c r="J146" s="84" t="str">
        <x:v>No present binding effect. Proposed change to Digital Omnibus 2025/0360(COD); its inclusion here does not imply committee, plenary or final adoption.</x:v>
      </x:c>
      <x:c r="K146" s="85" t="n">
        <x:v>46230.5</x:v>
      </x:c>
      <x:c r="L146" s="86" t="inlineStr">
        <x:is>
          <x:t xml:space="preserve">European Parliament joint ITRE–LIBE amendments 401–526, 27 July 2026</x:t>
        </x:is>
      </x:c>
      <x:c r="M146" s="84" t="str">
        <x:v>Read full amendment and right-hand proposed text in official PDF text extraction; sponsors and target transcribed from the amendment.  Attribution: The proposing MEPs are the signatories named above this amendment in the official tabled-amendment document.</x:v>
      </x:c>
      <x:c r="N146" s="86" t="inlineStr">
        <x:is>
          <x:t xml:space="preserve">Official procedure and document list</x:t>
        </x:is>
      </x:c>
      <x:c r="O146" s="86" t="inlineStr">
        <x:is>
          <x:t xml:space="preserve">Official amendment signatories</x:t>
        </x:is>
      </x:c>
      <x:c r="P146" s="49" t="n">
        <x:v>2</x:v>
      </x:c>
      <x:c r="Q146" s="50" t="str">
        <x:v>Strongly favourable</x:v>
      </x:c>
      <x:c r="R146" s="50" t="str">
        <x:v>Adds a mandatory technical checklist including state-of-the-art anonymisation and training abstraction, together with standardisation. This substantially increases the required use and implementation support for privacy techniques in AI.</x:v>
      </x:c>
      <x:c r="S146" s="50" t="str">
        <x:v>High</x:v>
      </x:c>
      <x:c r="T146" s="50" t="str">
        <x:v>Yes</x:v>
      </x:c>
      <x:c r="U146" s="50" t="str">
        <x:v>Not addressed</x:v>
      </x:c>
      <x:c r="V146" s="50" t="str">
        <x:v>Absolute informed objection; Article 9 still applies; minimisation; disclosure highly unlikely.</x:v>
      </x:c>
      <x:c r="W146" s="50" t="str">
        <x:v>Recital 44 sets general legitimate-interest conditions for subsequent processing.</x:v>
      </x:c>
      <x:c r="X146" s="50" t="str">
        <x:v>Would condition legitimate-interest processing for AI model development/operation on an absolute informed right to object, state-of-the-art anonymisation and technical abstraction during training to make disclosure highly unlikely; calls for standardised minimum techniques.</x:v>
      </x:c>
      <x:c r="Y146" s="50" t="str"/>
      <x:c r="Z146" s="50" t="str">
        <x:v>Amendment 448; Recital 44 – paragraph 4</x:v>
      </x:c>
      <x:c r="AA146" s="50" t="str">
        <x:v>PE790.968v01-00; Amendment 448; PDF page 41; baseline and proposed columns plus signatory heading</x:v>
      </x:c>
      <x:c r="AB146" s="50" t="str">
        <x:v>Full official Parliament PDF downloaded through its browser PDF viewer on 24 September 2026; original/proposed text and individual signatory heading inspected. Score is an analytical interpretation, not a source-provided label.</x:v>
      </x:c>
      <x:c r="AC146" s="51" t="n">
        <x:v>46289</x:v>
      </x:c>
      <x:c r="AD146" s="50" t="str">
        <x:v>PET-MEP-146</x:v>
      </x:c>
      <x:c r="AE146" t="n">
        <x:f>IF(ISNUMBER(P146),1,0)</x:f>
        <x:v>1</x:v>
      </x:c>
    </x:row>
    <x:row r="147" ht="98" customHeight="1">
      <x:c r="A147" s="84" t="str">
        <x:v>Digital Omnibus COM(2025)837 — MEP amendment 451 (PE790.968v01-00)</x:v>
      </x:c>
      <x:c r="B147" s="84" t="str">
        <x:v>Related privacy wording</x:v>
      </x:c>
      <x:c r="C147" s="84" t="str">
        <x:v>Ana Vasconcelos, João Cotrim De Figueiredo</x:v>
      </x:c>
      <x:c r="D147" s="84" t="str"/>
      <x:c r="E147" s="84" t="str">
        <x:v>Named signatories to tabled amendment</x:v>
      </x:c>
      <x:c r="F147" s="84" t="str">
        <x:v>Amendment 451; Recital 44 – paragraph 4</x:v>
      </x:c>
      <x:c r="G147" s="84" t="str">
        <x:v>European Parliament proposed amendment
Proposed committee amendment; not adopted legislation</x:v>
      </x:c>
      <x:c r="H147" s="84" t="str">
        <x:v>Privacy-preserving age assurance; data minimisation; anonymity</x:v>
      </x:c>
      <x:c r="I147" s="84" t="str">
        <x:v>Adds that necessary age assurance should use privacy-preserving and data-minimising techniques and preserve anonymity and communications confidentiality.</x:v>
      </x:c>
      <x:c r="J147" s="84" t="str">
        <x:v>No present binding effect. Proposed change to Digital Omnibus 2025/0360(COD); its inclusion here does not imply committee, plenary or final adoption.</x:v>
      </x:c>
      <x:c r="K147" s="85" t="n">
        <x:v>46230.5</x:v>
      </x:c>
      <x:c r="L147" s="86" t="inlineStr">
        <x:is>
          <x:t xml:space="preserve">European Parliament joint ITRE–LIBE amendments 401–526, 27 July 2026</x:t>
        </x:is>
      </x:c>
      <x:c r="M147" s="84" t="str">
        <x:v>Exact PET wording could not be confirmed in the cited passage. Read full amendment and right-hand proposed text in official PDF text extraction; sponsors and target transcribed from the amendment.  Attribution: The proposing MEPs are the signatories named above this amendment in the official tabled-amendment document.</x:v>
      </x:c>
      <x:c r="N147" s="86" t="inlineStr">
        <x:is>
          <x:t xml:space="preserve">Official procedure and document list</x:t>
        </x:is>
      </x:c>
      <x:c r="O147" s="86" t="inlineStr">
        <x:is>
          <x:t xml:space="preserve">Official amendment signatories</x:t>
        </x:is>
      </x:c>
      <x:c r="P147" s="46" t="n">
        <x:v>1</x:v>
      </x:c>
      <x:c r="Q147" s="47" t="str">
        <x:v>Favourable</x:v>
      </x:c>
      <x:c r="R147" s="47" t="str">
        <x:v>Adds a clear preference for privacy-preserving and data-minimising age assurance. This is a limited, use-specific strengthening of PET recognition.</x:v>
      </x:c>
      <x:c r="S147" s="47" t="str">
        <x:v>High</x:v>
      </x:c>
      <x:c r="T147" s="47" t="str">
        <x:v>Yes</x:v>
      </x:c>
      <x:c r="U147" s="47" t="str">
        <x:v>Not addressed</x:v>
      </x:c>
      <x:c r="V147" s="47" t="str">
        <x:v>Preserve anonymity and communications confidentiality.</x:v>
      </x:c>
      <x:c r="W147" s="47" t="str">
        <x:v>Recital 44 does not contain the added privacy-preserving age-assurance sentence.</x:v>
      </x:c>
      <x:c r="X147" s="47" t="str">
        <x:v>Adds that necessary age assurance should use privacy-preserving and data-minimising techniques and preserve anonymity and communications confidentiality.</x:v>
      </x:c>
      <x:c r="Y147" s="47" t="str"/>
      <x:c r="Z147" s="47" t="str">
        <x:v>Amendment 451; Recital 44 – paragraph 4</x:v>
      </x:c>
      <x:c r="AA147" s="47" t="str">
        <x:v>PE790.968v01-00; Amendment 451; PDF page 44; baseline and proposed columns plus signatory heading</x:v>
      </x:c>
      <x:c r="AB147" s="47" t="str">
        <x:v>Full official Parliament PDF downloaded through its browser PDF viewer on 24 September 2026; original/proposed text and individual signatory heading inspected. Score is an analytical interpretation, not a source-provided label.</x:v>
      </x:c>
      <x:c r="AC147" s="48" t="n">
        <x:v>46289</x:v>
      </x:c>
      <x:c r="AD147" s="47" t="str">
        <x:v>PET-MEP-147</x:v>
      </x:c>
      <x:c r="AE147" t="n">
        <x:f>IF(ISNUMBER(P147),1,0)</x:f>
        <x:v>1</x:v>
      </x:c>
    </x:row>
    <x:row r="148" ht="112" customHeight="1">
      <x:c r="A148" s="84" t="str">
        <x:v>Digital Omnibus COM(2025)837 — MEP amendment 464 (PE790.968v01-00)</x:v>
      </x:c>
      <x:c r="B148" s="84" t="str">
        <x:v>PETs named</x:v>
      </x:c>
      <x:c r="C148" s="84" t="str">
        <x:v>Irena Joveva, Michael McNamara, Raquel García Hermida-Van Der Walle, Oihane Agirregoitia Martínez, Veronika Cifrová Ostrihoňová, Fabienne Keller</x:v>
      </x:c>
      <x:c r="D148" s="84" t="str"/>
      <x:c r="E148" s="84" t="str">
        <x:v>Named signatories to tabled amendment</x:v>
      </x:c>
      <x:c r="F148" s="84" t="str">
        <x:v>Amendment 464; Recital 46</x:v>
      </x:c>
      <x:c r="G148" s="84" t="str">
        <x:v>European Parliament proposed amendment
Proposed committee amendment; not adopted legislation</x:v>
      </x:c>
      <x:c r="H148" s="84" t="str">
        <x:v>Automated privacy preferences; consent agents; VPNs; browser extensions</x:v>
      </x:c>
      <x:c r="I148" s="84" t="str">
        <x:v>Proposes browser/OS support for delegated privacy-preference agents and no interface or service degradation because users employ standards-compliant PETs such as VPNs or browser extensions. Also restricts secondary processing of preference signals.</x:v>
      </x:c>
      <x:c r="J148" s="84" t="str">
        <x:v>No present binding effect. Proposed change to Digital Omnibus 2025/0360(COD); its inclusion here does not imply committee, plenary or final adoption.</x:v>
      </x:c>
      <x:c r="K148" s="85" t="n">
        <x:v>46230.5</x:v>
      </x:c>
      <x:c r="L148" s="86" t="inlineStr">
        <x:is>
          <x:t xml:space="preserve">European Parliament joint ITRE–LIBE amendments 401–526, 27 July 2026</x:t>
        </x:is>
      </x:c>
      <x:c r="M148" s="84" t="str">
        <x:v>Source wording: “privacy-enhancing technologies” (Amendment 464; Recital 46;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148" s="86" t="inlineStr">
        <x:is>
          <x:t xml:space="preserve">Official procedure and document list</x:t>
        </x:is>
      </x:c>
      <x:c r="O148" s="86" t="inlineStr">
        <x:is>
          <x:t xml:space="preserve">Official amendment signatories</x:t>
        </x:is>
      </x:c>
      <x:c r="P148" s="52" t="n">
        <x:v>2</x:v>
      </x:c>
      <x:c r="Q148" s="53" t="str">
        <x:v>Strongly favourable</x:v>
      </x:c>
      <x:c r="R148" s="53" t="str">
        <x:v>Adds browser and operating-system support for independent privacy agents and bars service restrictions merely because users employ compliant PETs. These concrete access and interoperability protections materially favour PET adoption.</x:v>
      </x:c>
      <x:c r="S148" s="53" t="str">
        <x:v>High</x:v>
      </x:c>
      <x:c r="T148" s="53" t="str">
        <x:v>Yes</x:v>
      </x:c>
      <x:c r="U148" s="53" t="str">
        <x:v>Not addressed</x:v>
      </x:c>
      <x:c r="V148" s="53" t="str">
        <x:v>Harmonised technical standards; neutral prompts; no secondary exploitation of preference signals.</x:v>
      </x:c>
      <x:c r="W148" s="53" t="str">
        <x:v>Recital 46 supports automated preferences but does not protect PET users against service degradation.</x:v>
      </x:c>
      <x:c r="X148" s="53" t="str">
        <x:v>Proposes browser/OS support for delegated privacy-preference agents and no interface or service degradation because users employ standards-compliant PETs such as VPNs or browser extensions. Also restricts secondary processing of preference signals.</x:v>
      </x:c>
      <x:c r="Y148" s="53" t="str"/>
      <x:c r="Z148" s="53" t="str">
        <x:v>Amendment 464; Recital 46</x:v>
      </x:c>
      <x:c r="AA148" s="53" t="str">
        <x:v>PE790.968v01-00; Amendment 464; PDF page 54; baseline and proposed columns plus signatory heading</x:v>
      </x:c>
      <x:c r="AB148" s="53" t="str">
        <x:v>Full official Parliament PDF downloaded through its browser PDF viewer on 24 September 2026; original/proposed text and individual signatory heading inspected. Score is an analytical interpretation, not a source-provided label.</x:v>
      </x:c>
      <x:c r="AC148" s="54" t="n">
        <x:v>46289</x:v>
      </x:c>
      <x:c r="AD148" s="53" t="str">
        <x:v>PET-MEP-148</x:v>
      </x:c>
      <x:c r="AE148" t="n">
        <x:f>IF(ISNUMBER(P148),1,0)</x:f>
        <x:v>1</x:v>
      </x:c>
    </x:row>
    <x:row r="149" ht="98" customHeight="1">
      <x:c r="A149" s="84" t="str">
        <x:v>Digital Omnibus COM(2025)837 — MEP amendment 473 (PE790.968v01-00)</x:v>
      </x:c>
      <x:c r="B149" s="84" t="str">
        <x:v>Related privacy wording</x:v>
      </x:c>
      <x:c r="C149" s="84" t="str">
        <x:v>Julie Rechagneux, Mélanie Disdier, Aleksandar Nikolic, Pierre-Romain Thionnet, Alexandre Varaut, Fabrice Leggeri, Marion Maréchal, Christophe Bay</x:v>
      </x:c>
      <x:c r="D149" s="84" t="str"/>
      <x:c r="E149" s="84" t="str">
        <x:v>Named signatories to tabled amendment</x:v>
      </x:c>
      <x:c r="F149" s="84" t="str">
        <x:v>Amendment 473; Recital 46 a (new)</x:v>
      </x:c>
      <x:c r="G149" s="84" t="str">
        <x:v>European Parliament proposed amendment
Proposed committee amendment; not adopted legislation</x:v>
      </x:c>
      <x:c r="H149" s="84" t="str">
        <x:v>Privacy-enhancing and privacy-preserving techniques; protection by design/default</x:v>
      </x:c>
      <x:c r="I149" s="84" t="str">
        <x:v>Adds a recital expressly preserving GDPR Article 25 and requiring state-of-the-art privacy-preserving/enhancing techniques from the outset, together with unchanged security and breach-notification safeguards.</x:v>
      </x:c>
      <x:c r="J149" s="84" t="str">
        <x:v>No present binding effect. Proposed change to Digital Omnibus 2025/0360(COD); its inclusion here does not imply committee, plenary or final adoption.</x:v>
      </x:c>
      <x:c r="K149" s="85" t="n">
        <x:v>46230.5</x:v>
      </x:c>
      <x:c r="L149" s="86" t="inlineStr">
        <x:is>
          <x:t xml:space="preserve">European Parliament joint ITRE–LIBE amendments 401–526, 27 July 2026</x:t>
        </x:is>
      </x:c>
      <x:c r="M149" s="84" t="str">
        <x:v>Source wording: “privacy-enhancing techniques” (Amendment 473; Recital 46 a (new)). Read full amendment and right-hand proposed text in official PDF text extraction; sponsors and target transcribed from the amendment.  Attribution: The proposing MEPs are the signatories named above this amendment in the official tabled-amendment document.</x:v>
      </x:c>
      <x:c r="N149" s="86" t="inlineStr">
        <x:is>
          <x:t xml:space="preserve">Official procedure and document list</x:t>
        </x:is>
      </x:c>
      <x:c r="O149" s="86" t="inlineStr">
        <x:is>
          <x:t xml:space="preserve">Official amendment signatories</x:t>
        </x:is>
      </x:c>
      <x:c r="P149" s="46" t="n">
        <x:v>1</x:v>
      </x:c>
      <x:c r="Q149" s="47" t="str">
        <x:v>Favourable</x:v>
      </x:c>
      <x:c r="R149" s="47" t="str">
        <x:v>Adds an express PET role in data protection by design and default. Its effect is a limited clarification supporting deployment while preserving existing safeguards.</x:v>
      </x:c>
      <x:c r="S149" s="47" t="str">
        <x:v>High</x:v>
      </x:c>
      <x:c r="T149" s="47" t="str">
        <x:v>Yes</x:v>
      </x:c>
      <x:c r="U149" s="47" t="str">
        <x:v>Not addressed</x:v>
      </x:c>
      <x:c r="V149" s="47" t="str">
        <x:v>Security and breach-notification obligations preserved.</x:v>
      </x:c>
      <x:c r="W149" s="47" t="str">
        <x:v>No corresponding recital explicitly embeds PETs from the outset while preserving Articles 25 and 32–34.</x:v>
      </x:c>
      <x:c r="X149" s="47" t="str">
        <x:v>Adds a recital expressly preserving GDPR Article 25 and requiring state-of-the-art privacy-preserving/enhancing techniques from the outset, together with unchanged security and breach-notification safeguards.</x:v>
      </x:c>
      <x:c r="Y149" s="47" t="str"/>
      <x:c r="Z149" s="47" t="str">
        <x:v>Amendment 473; Recital 46 a (new)</x:v>
      </x:c>
      <x:c r="AA149" s="47" t="str">
        <x:v>PE790.968v01-00; Amendment 473; PDF page 64; baseline and proposed columns plus signatory heading</x:v>
      </x:c>
      <x:c r="AB149" s="47" t="str">
        <x:v>Full official Parliament PDF downloaded through its browser PDF viewer on 24 September 2026; original/proposed text and individual signatory heading inspected. Score is an analytical interpretation, not a source-provided label.</x:v>
      </x:c>
      <x:c r="AC149" s="48" t="n">
        <x:v>46289</x:v>
      </x:c>
      <x:c r="AD149" s="47" t="str">
        <x:v>PET-MEP-149</x:v>
      </x:c>
      <x:c r="AE149" t="n">
        <x:f>IF(ISNUMBER(P149),1,0)</x:f>
        <x:v>1</x:v>
      </x:c>
    </x:row>
    <x:row r="150" ht="98" customHeight="1">
      <x:c r="A150" s="84" t="str">
        <x:v>Digital Omnibus COM(2025)837 — MEP amendment 475 (PE790.968v01-00)</x:v>
      </x:c>
      <x:c r="B150" s="84" t="str">
        <x:v>Named technique</x:v>
      </x:c>
      <x:c r="C150" s="84" t="str">
        <x:v>Marina Kaljurand, Elena Sancho Murillo, Brando Benifei, Birgit Sippel, Alex Agius Saliba, Francisco Assis, Elisabeth Grossmann, Kristian Vigenin, Matjaž Nemec</x:v>
      </x:c>
      <x:c r="D150" s="84" t="str"/>
      <x:c r="E150" s="84" t="str">
        <x:v>Named signatories to tabled amendment</x:v>
      </x:c>
      <x:c r="F150" s="84" t="str">
        <x:v>Amendment 475; Recital 46 b (new)</x:v>
      </x:c>
      <x:c r="G150" s="84" t="str">
        <x:v>European Parliament proposed amendment
Proposed committee amendment; not adopted legislation</x:v>
      </x:c>
      <x:c r="H150" s="84" t="str">
        <x:v>End-to-end encryption; prohibition of backdoors</x:v>
      </x:c>
      <x:c r="I150" s="84" t="str">
        <x:v>Adds a recital promoting end-to-end encryption and requiring it where necessary under privacy/security by design; opposes national obligations on providers or supply-chain organisations that weaken networks/services, including backdoors.</x:v>
      </x:c>
      <x:c r="J150" s="84" t="str">
        <x:v>No present binding effect. Proposed change to Digital Omnibus 2025/0360(COD); its inclusion here does not imply committee, plenary or final adoption.</x:v>
      </x:c>
      <x:c r="K150" s="85" t="n">
        <x:v>46230.5</x:v>
      </x:c>
      <x:c r="L150" s="86" t="inlineStr">
        <x:is>
          <x:t xml:space="preserve">European Parliament joint ITRE–LIBE amendments 401–526, 27 July 2026</x:t>
        </x:is>
      </x:c>
      <x:c r="M150" s="84" t="str">
        <x:v>Read full amendment and right-hand proposed text in official PDF text extraction; sponsors and target transcribed from the amendment.  Attribution: The proposing MEPs are the signatories named above this amendment in the official tabled-amendment document.</x:v>
      </x:c>
      <x:c r="N150" s="86" t="inlineStr">
        <x:is>
          <x:t xml:space="preserve">Official procedure and document list</x:t>
        </x:is>
      </x:c>
      <x:c r="O150" s="86" t="inlineStr">
        <x:is>
          <x:t xml:space="preserve">Official amendment signatories</x:t>
        </x:is>
      </x:c>
      <x:c r="P150" s="49" t="n">
        <x:v>2</x:v>
      </x:c>
      <x:c r="Q150" s="50" t="str">
        <x:v>Strongly favourable</x:v>
      </x:c>
      <x:c r="R150" s="50" t="str">
        <x:v>Adds promotion and, where necessary, mandatory use of end-to-end encryption. Its opposition to backdoor obligations substantially strengthens protection for the technology.</x:v>
      </x:c>
      <x:c r="S150" s="50" t="str">
        <x:v>High</x:v>
      </x:c>
      <x:c r="T150" s="50" t="str">
        <x:v>Yes</x:v>
      </x:c>
      <x:c r="U150" s="50" t="str">
        <x:v>Not addressed</x:v>
      </x:c>
      <x:c r="V150" s="50" t="str">
        <x:v>Security and privacy by design; no supply-chain obligations weakening networks or services.</x:v>
      </x:c>
      <x:c r="W150" s="50" t="str">
        <x:v>No corresponding recital promotes end-to-end encryption and prohibits weakening obligations.</x:v>
      </x:c>
      <x:c r="X150" s="50" t="str">
        <x:v>Adds a recital promoting end-to-end encryption and requiring it where necessary under privacy/security by design; opposes national obligations on providers or supply-chain organisations that weaken networks/services, including backdoors.</x:v>
      </x:c>
      <x:c r="Y150" s="50" t="str"/>
      <x:c r="Z150" s="50" t="str">
        <x:v>Amendment 475; Recital 46 b (new)</x:v>
      </x:c>
      <x:c r="AA150" s="50" t="str">
        <x:v>PE790.968v01-00; Amendment 475; PDF page 66; baseline and proposed columns plus signatory heading</x:v>
      </x:c>
      <x:c r="AB150" s="50" t="str">
        <x:v>Full official Parliament PDF downloaded through its browser PDF viewer on 24 September 2026; original/proposed text and individual signatory heading inspected. Score is an analytical interpretation, not a source-provided label.</x:v>
      </x:c>
      <x:c r="AC150" s="51" t="n">
        <x:v>46289</x:v>
      </x:c>
      <x:c r="AD150" s="50" t="str">
        <x:v>PET-MEP-150</x:v>
      </x:c>
      <x:c r="AE150" t="n">
        <x:f>IF(ISNUMBER(P150),1,0)</x:f>
        <x:v>1</x:v>
      </x:c>
    </x:row>
    <x:row r="151" ht="140" customHeight="1">
      <x:c r="A151" s="84" t="str">
        <x:v>Digital Omnibus COM(2025)837 — MEP Amendment 530</x:v>
      </x:c>
      <x:c r="B151" s="84" t="str">
        <x:v>Related privacy wording</x:v>
      </x:c>
      <x:c r="C151" s="84" t="str">
        <x:v>Julie Rechagneux, Mélanie Disdier, Aleksandar Nikolic, Pierre-Romain Thionnet, Alexandre Varaut, Fabrice Leggeri, Marion Maréchal, Christophe Bay</x:v>
      </x:c>
      <x:c r="D151" s="84" t="str"/>
      <x:c r="E151" s="84" t="str">
        <x:v>Named signatories to tabled amendment</x:v>
      </x:c>
      <x:c r="F151" s="84" t="str">
        <x:v>Amendment 530 — Article 1 – paragraph 1 – point 1 – point a Regulation (EU) 2023/2854 Article 1 – Paragraph 1 – point ea a (new)</x:v>
      </x:c>
      <x:c r="G151" s="84" t="str">
        <x:v>European Parliament tabled committee amendment
Proposed amendment — ITRE/LIBE draft-report stage</x:v>
      </x:c>
      <x:c r="H151" s="84" t="str">
        <x:v>Pseudonymisation; privacy-preserving and privacy-enhancing techniques</x:v>
      </x:c>
      <x:c r="I151" s="84" t="str">
        <x:v>Adds voluntary registration for processing-service providers handling pseudonymised data subjected to state-of-the-art PETs under GDPR Article 6(1)(f).</x:v>
      </x:c>
      <x:c r="J151" s="84" t="str">
        <x:v>No binding legal effect; proposed change to pending legislation, not an adopted rule.</x:v>
      </x:c>
      <x:c r="K151" s="85" t="n">
        <x:v>46230.5</x:v>
      </x:c>
      <x:c r="L151" s="86" t="inlineStr">
        <x:is>
          <x:t xml:space="preserve">European Parliament PE791.071v01-00, Digital Omnibus amendments</x:t>
        </x:is>
      </x:c>
      <x:c r="M151" s="84" t="str">
        <x:v>Source wording: “privacy-enhancing techniques” (Amendment 530 — Article 1 – paragraph 1 – point 1 – point a Regulation (EU) 2023/2854 Article 1 – Paragraph 1 – point ea a (new)).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51" s="86" t="inlineStr">
        <x:is>
          <x:t xml:space="preserve">Official procedure and document list</x:t>
        </x:is>
      </x:c>
      <x:c r="O151" s="86" t="inlineStr">
        <x:is>
          <x:t xml:space="preserve">Official amendment signatories</x:t>
        </x:is>
      </x:c>
      <x:c r="P151" s="46" t="n">
        <x:v>1</x:v>
      </x:c>
      <x:c r="Q151" s="47" t="str">
        <x:v>Favourable</x:v>
      </x:c>
      <x:c r="R151" s="47" t="str">
        <x:v>Adds a voluntary registration category expressly tied to state-of-the-art PETs applied to pseudonymised data. The justification links this to best-practice guidance, providing limited practical support.</x:v>
      </x:c>
      <x:c r="S151" s="47" t="str">
        <x:v>High</x:v>
      </x:c>
      <x:c r="T151" s="47" t="str">
        <x:v>Yes</x:v>
      </x:c>
      <x:c r="U151" s="47" t="str">
        <x:v>Not addressed</x:v>
      </x:c>
      <x:c r="V151" s="47" t="str">
        <x:v>Voluntary participation; intended re-identification-risk guidance; lawful processing requirements remain.</x:v>
      </x:c>
      <x:c r="W151" s="47" t="str">
        <x:v>No corresponding scope point covers voluntary registration of PET-based processing services.</x:v>
      </x:c>
      <x:c r="X151" s="47" t="str">
        <x:v>Adds voluntary registration for processing-service providers handling pseudonymised data subjected to state-of-the-art PETs under GDPR Article 6(1)(f).</x:v>
      </x:c>
      <x:c r="Y151" s="47" t="str"/>
      <x:c r="Z151" s="47" t="str">
        <x:v>Amendment 530 — Article 1 – paragraph 1 – point 1 – point a Regulation (EU) 2023/2854 Article 1 – Paragraph 1 – point ea a (new)</x:v>
      </x:c>
      <x:c r="AA151" s="47" t="str">
        <x:v>PE791.071v01-00; Amendment 530; PDF page 4; baseline and proposed columns plus signatory heading</x:v>
      </x:c>
      <x:c r="AB151" s="47" t="str">
        <x:v>Full official Parliament PDF downloaded through its browser PDF viewer on 24 September 2026; original/proposed text and individual signatory heading inspected. Score is an analytical interpretation, not a source-provided label.</x:v>
      </x:c>
      <x:c r="AC151" s="48" t="n">
        <x:v>46289</x:v>
      </x:c>
      <x:c r="AD151" s="47" t="str">
        <x:v>PET-MEP-151</x:v>
      </x:c>
      <x:c r="AE151" t="n">
        <x:f>IF(ISNUMBER(P151),1,0)</x:f>
        <x:v>1</x:v>
      </x:c>
    </x:row>
    <x:row r="152" ht="112" customHeight="1">
      <x:c r="A152" s="84" t="str">
        <x:v>Digital Omnibus COM(2025)837 — MEP Amendment 533</x:v>
      </x:c>
      <x:c r="B152" s="84" t="str">
        <x:v>Named technique</x:v>
      </x:c>
      <x:c r="C152" s="84" t="str">
        <x:v>Julie Rechagneux, Mélanie Disdier, Aleksandar Nikolic, Pierre-Romain Thionnet, Alexandre Varaut, Fabrice Leggeri, Marion Maréchal, Christophe Bay</x:v>
      </x:c>
      <x:c r="D152" s="84" t="str"/>
      <x:c r="E152" s="84" t="str">
        <x:v>Named signatories to tabled amendment</x:v>
      </x:c>
      <x:c r="F152" s="84" t="str">
        <x:v>Amendment 533 — Article 1 – paragraph 1 – point 1 – point a Regulation (EU) 2023/2854 Article 1 – Paragraph 1 – point ea d (new)</x:v>
      </x:c>
      <x:c r="G152" s="84" t="str">
        <x:v>European Parliament tabled committee amendment
Proposed amendment — ITRE/LIBE draft-report stage</x:v>
      </x:c>
      <x:c r="H152" s="84" t="str">
        <x:v>Pseudonymisation; re-identification-risk mitigation (justification)</x:v>
      </x:c>
      <x:c r="I152" s="84" t="str">
        <x:v>Proposes registration for providers processing sensitive data for research/innovation. Its justification discusses clarifying pseudonymised-data status and collecting practices on re-identification mitigation to inform European Data Innovation Board guidelines.</x:v>
      </x:c>
      <x:c r="J152" s="84" t="str">
        <x:v>No binding legal effect; proposed change to pending legislation, not an adopted rule.</x:v>
      </x:c>
      <x:c r="K152" s="85" t="n">
        <x:v>46230.5</x:v>
      </x:c>
      <x:c r="L152" s="86" t="inlineStr">
        <x:is>
          <x:t xml:space="preserve">European Parliament PE791.071v01-00, Digital Omnibus amendments</x:t>
        </x:is>
      </x:c>
      <x:c r="M152" s="84" t="str">
        <x:v>Official PDF text supplied in local workspace inspected; proposed right column compared with baseline. Individual tabled amendment; subsequent committee/plenary disposition not checked. PET discussion is in the amendment justification, not its operative wording. Attribution: The proposing MEPs are the signatories named above this amendment in the official tabled-amendment document.</x:v>
      </x:c>
      <x:c r="N152" s="86" t="inlineStr">
        <x:is>
          <x:t xml:space="preserve">Official procedure and document list</x:t>
        </x:is>
      </x:c>
      <x:c r="O152" s="86" t="inlineStr">
        <x:is>
          <x:t xml:space="preserve">Official amendment signatories</x:t>
        </x:is>
      </x:c>
      <x:c r="P152" s="49" t="n">
        <x:v>1</x:v>
      </x:c>
      <x:c r="Q152" s="50" t="str">
        <x:v>Favourable</x:v>
      </x:c>
      <x:c r="R152" s="50" t="str">
        <x:v>Adds a registration mechanism whose justification expressly supports sharing re-identification-mitigation practices for guidance. The positive score is limited because the PET support is explanatory rather than an operative technology requirement.</x:v>
      </x:c>
      <x:c r="S152" s="50" t="str">
        <x:v>Medium</x:v>
      </x:c>
      <x:c r="T152" s="50" t="str">
        <x:v>Yes</x:v>
      </x:c>
      <x:c r="U152" s="50" t="str">
        <x:v>Not addressed</x:v>
      </x:c>
      <x:c r="V152" s="50" t="str">
        <x:v>Consent where required and due diligence discussed in justification; Article 9 not displaced.</x:v>
      </x:c>
      <x:c r="W152" s="50" t="str">
        <x:v>No corresponding scope point covers this voluntary registration for sensitive-data research services.</x:v>
      </x:c>
      <x:c r="X152" s="50" t="str">
        <x:v>Proposes registration for providers processing sensitive data for research/innovation. Its justification discusses clarifying pseudonymised-data status and collecting practices on re-identification mitigation to inform European Data Innovation Board guidelines.</x:v>
      </x:c>
      <x:c r="Y152" s="50" t="str"/>
      <x:c r="Z152" s="50" t="str">
        <x:v>Amendment 533 — Article 1 – paragraph 1 – point 1 – point a Regulation (EU) 2023/2854 Article 1 – Paragraph 1 – point ea d (new)</x:v>
      </x:c>
      <x:c r="AA152" s="50" t="str">
        <x:v>PE791.071v01-00; Amendment 533; PDF page 6; baseline and proposed columns plus signatory heading</x:v>
      </x:c>
      <x:c r="AB152" s="50" t="str">
        <x:v>Full official Parliament PDF downloaded through its browser PDF viewer on 24 September 2026; original/proposed text and individual signatory heading inspected. Score is an analytical interpretation, not a source-provided label.</x:v>
      </x:c>
      <x:c r="AC152" s="51" t="n">
        <x:v>46289</x:v>
      </x:c>
      <x:c r="AD152" s="50" t="str">
        <x:v>PET-MEP-152</x:v>
      </x:c>
      <x:c r="AE152" t="n">
        <x:f>IF(ISNUMBER(P152),1,0)</x:f>
        <x:v>1</x:v>
      </x:c>
    </x:row>
    <x:row r="153" ht="98" customHeight="1">
      <x:c r="A153" s="84" t="str">
        <x:v>Digital Omnibus COM(2025)837 — MEP Amendment 578</x:v>
      </x:c>
      <x:c r="B153" s="84" t="str">
        <x:v>Named technique</x:v>
      </x:c>
      <x:c r="C153" s="84" t="str">
        <x:v>Diana Iovanovici Şoşoacă</x:v>
      </x:c>
      <x:c r="D153" s="84" t="str"/>
      <x:c r="E153" s="84" t="str">
        <x:v>Named signatories to tabled amendment</x:v>
      </x:c>
      <x:c r="F153" s="84" t="str">
        <x:v>Amendment 578 — Article 1 – paragraph 1 – point 2 – point e Regulation (EU) 2023/2854 Article 2 – point 54</x:v>
      </x:c>
      <x:c r="G153" s="84" t="str">
        <x:v>European Parliament tabled committee amendment
Proposed amendment — ITRE/LIBE draft-report stage</x:v>
      </x:c>
      <x:c r="H153" s="84" t="str">
        <x:v>Secure processing environments; anonymisation; data minimisation</x:v>
      </x:c>
      <x:c r="I153" s="84" t="str">
        <x:v>Expands the secure-processing-environment definition to include governance, access control, traceability, anonymisation, minimisation, DPIAs and interoperability within an EU-wide framework.</x:v>
      </x:c>
      <x:c r="J153" s="84" t="str">
        <x:v>No binding legal effect; proposed change to pending legislation, not an adopted rule.</x:v>
      </x:c>
      <x:c r="K153" s="85" t="n">
        <x:v>46230.5</x:v>
      </x:c>
      <x:c r="L153" s="86" t="inlineStr">
        <x:is>
          <x:t xml:space="preserve">European Parliament PE791.071v01-00, Digital Omnibus amendments</x:t>
        </x:is>
      </x:c>
      <x:c r="M153"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53" s="86" t="inlineStr">
        <x:is>
          <x:t xml:space="preserve">Official procedure and document list</x:t>
        </x:is>
      </x:c>
      <x:c r="O153" s="86" t="inlineStr">
        <x:is>
          <x:t xml:space="preserve">Official amendment signatories</x:t>
        </x:is>
      </x:c>
      <x:c r="P153" s="46" t="n">
        <x:v>1</x:v>
      </x:c>
      <x:c r="Q153" s="47" t="str">
        <x:v>Favourable</x:v>
      </x:c>
      <x:c r="R153" s="47" t="str">
        <x:v>Adds anonymisation, minimisation and interoperability to the statutory secure-environment definition. This modestly strengthens recognition of technical safeguards and their practical integration.</x:v>
      </x:c>
      <x:c r="S153" s="47" t="str">
        <x:v>High</x:v>
      </x:c>
      <x:c r="T153" s="47" t="str">
        <x:v>Yes</x:v>
      </x:c>
      <x:c r="U153" s="47" t="str">
        <x:v>Not addressed</x:v>
      </x:c>
      <x:c r="V153" s="47" t="str">
        <x:v>Governance; access control; traceability; DPIAs; security and rights protection.</x:v>
      </x:c>
      <x:c r="W153" s="47" t="str">
        <x:v>The secure-environment definition covers compliance, supervision and confidentiality without the added listed controls.</x:v>
      </x:c>
      <x:c r="X153" s="47" t="str">
        <x:v>Expands the secure-processing-environment definition to include governance, access control, traceability, anonymisation, minimisation, DPIAs and interoperability within an EU-wide framework.</x:v>
      </x:c>
      <x:c r="Y153" s="47" t="str"/>
      <x:c r="Z153" s="47" t="str">
        <x:v>Amendment 578 — Article 1 – paragraph 1 – point 2 – point e Regulation (EU) 2023/2854 Article 2 – point 54</x:v>
      </x:c>
      <x:c r="AA153" s="47" t="str">
        <x:v>PE791.071v01-00; Amendment 578; PDF page 32; baseline and proposed columns plus signatory heading</x:v>
      </x:c>
      <x:c r="AB153" s="47" t="str">
        <x:v>Full official Parliament PDF downloaded through its browser PDF viewer on 24 September 2026; original/proposed text and individual signatory heading inspected. Score is an analytical interpretation, not a source-provided label.</x:v>
      </x:c>
      <x:c r="AC153" s="48" t="n">
        <x:v>46289</x:v>
      </x:c>
      <x:c r="AD153" s="47" t="str">
        <x:v>PET-MEP-153</x:v>
      </x:c>
      <x:c r="AE153" t="n">
        <x:f>IF(ISNUMBER(P153),1,0)</x:f>
        <x:v>1</x:v>
      </x:c>
    </x:row>
    <x:row r="154" ht="98" customHeight="1">
      <x:c r="A154" s="84" t="str">
        <x:v>Digital Omnibus COM(2025)837 — MEP Amendment 579</x:v>
      </x:c>
      <x:c r="B154" s="84" t="str">
        <x:v>Named technique</x:v>
      </x:c>
      <x:c r="C154" s="84" t="str">
        <x:v>Julie Rechagneux, Mélanie Disdier, Aleksandar Nikolic, Pierre-Romain Thionnet, Alexandre Varaut, Fabrice Leggeri, Marion Maréchal, António Tânger Corrêa, Christophe Bay</x:v>
      </x:c>
      <x:c r="D154" s="84" t="str"/>
      <x:c r="E154" s="84" t="str">
        <x:v>Named signatories to tabled amendment</x:v>
      </x:c>
      <x:c r="F154" s="84" t="str">
        <x:v>Amendment 579 — Article 1 – paragraph 1 – point 2 – point e Regulation (EU) 2023/2854 Article 2 – point 54</x:v>
      </x:c>
      <x:c r="G154" s="84" t="str">
        <x:v>European Parliament tabled committee amendment
Proposed amendment — ITRE/LIBE draft-report stage</x:v>
      </x:c>
      <x:c r="H154" s="84" t="str">
        <x:v>Secure processing environments; protection against re-identification</x:v>
      </x:c>
      <x:c r="I154" s="84" t="str">
        <x:v>Adds prevention of re-identification, breaches and unlawful use/trade to the statutory definition of a secure processing environment.</x:v>
      </x:c>
      <x:c r="J154" s="84" t="str">
        <x:v>No binding legal effect; proposed change to pending legislation, not an adopted rule.</x:v>
      </x:c>
      <x:c r="K154" s="85" t="n">
        <x:v>46230.5</x:v>
      </x:c>
      <x:c r="L154" s="86" t="inlineStr">
        <x:is>
          <x:t xml:space="preserve">European Parliament PE791.071v01-00, Digital Omnibus amendments</x:t>
        </x:is>
      </x:c>
      <x:c r="M154"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54" s="86" t="inlineStr">
        <x:is>
          <x:t xml:space="preserve">Official procedure and document list</x:t>
        </x:is>
      </x:c>
      <x:c r="O154" s="86" t="inlineStr">
        <x:is>
          <x:t xml:space="preserve">Official amendment signatories</x:t>
        </x:is>
      </x:c>
      <x:c r="P154" s="49" t="n">
        <x:v>1</x:v>
      </x:c>
      <x:c r="Q154" s="50" t="str">
        <x:v>Favourable</x:v>
      </x:c>
      <x:c r="R154" s="50" t="str">
        <x:v>Adds those protective functions directly to the definition of a secure processing environment. This is a limited strengthening of the recognised PET architecture and its safeguards.</x:v>
      </x:c>
      <x:c r="S154" s="50" t="str">
        <x:v>High</x:v>
      </x:c>
      <x:c r="T154" s="50" t="str">
        <x:v>Yes</x:v>
      </x:c>
      <x:c r="U154" s="50" t="str">
        <x:v>Not addressed</x:v>
      </x:c>
      <x:c r="V154" s="50" t="str">
        <x:v>Prevention of re-identification, data breaches, unlawful use and trade.</x:v>
      </x:c>
      <x:c r="W154" s="50" t="str">
        <x:v>The secure-environment definition lacks express prevention of re-identification and unlawful handling.</x:v>
      </x:c>
      <x:c r="X154" s="50" t="str">
        <x:v>Adds prevention of re-identification, breaches and unlawful use/trade to the statutory definition of a secure processing environment.</x:v>
      </x:c>
      <x:c r="Y154" s="50" t="str"/>
      <x:c r="Z154" s="50" t="str">
        <x:v>Amendment 579 — Article 1 – paragraph 1 – point 2 – point e Regulation (EU) 2023/2854 Article 2 – point 54</x:v>
      </x:c>
      <x:c r="AA154" s="50" t="str">
        <x:v>PE791.071v01-00; Amendment 579; PDF page 33; baseline and proposed columns plus signatory heading</x:v>
      </x:c>
      <x:c r="AB154" s="50" t="str">
        <x:v>Full official Parliament PDF downloaded through its browser PDF viewer on 24 September 2026; original/proposed text and individual signatory heading inspected. Score is an analytical interpretation, not a source-provided label.</x:v>
      </x:c>
      <x:c r="AC154" s="51" t="n">
        <x:v>46289</x:v>
      </x:c>
      <x:c r="AD154" s="50" t="str">
        <x:v>PET-MEP-154</x:v>
      </x:c>
      <x:c r="AE154" t="n">
        <x:f>IF(ISNUMBER(P154),1,0)</x:f>
        <x:v>1</x:v>
      </x:c>
    </x:row>
    <x:row r="155" ht="112" customHeight="1">
      <x:c r="A155" s="84" t="str">
        <x:v>Digital Omnibus COM(2025)837 — MEP Amendment 585</x:v>
      </x:c>
      <x:c r="B155" s="84" t="str">
        <x:v>Named technique</x:v>
      </x:c>
      <x:c r="C155" s="84" t="str">
        <x:v>Julie Rechagneux, Mélanie Disdier, Aleksandar Nikolic, Pierre-Romain Thionnet, Alexandre Varaut, Fabrice Leggeri, Marion Maréchal, Christophe Bay</x:v>
      </x:c>
      <x:c r="D155" s="84" t="str"/>
      <x:c r="E155" s="84" t="str">
        <x:v>Named signatories to tabled amendment</x:v>
      </x:c>
      <x:c r="F155" s="84" t="str">
        <x:v>Amendment 585 — Article 1 – paragraph 1 – point 2 – point e Regulation (EU) 2023/2854 Article 2 – point 61a (new)</x:v>
      </x:c>
      <x:c r="G155" s="84" t="str">
        <x:v>European Parliament tabled committee amendment
Proposed amendment — ITRE/LIBE draft-report stage</x:v>
      </x:c>
      <x:c r="H155" s="84" t="str">
        <x:v>Pseudonymisation</x:v>
      </x:c>
      <x:c r="I155" s="84" t="str">
        <x:v>Adds definitions of pseudonymous and pseudonymised data by reference to Article 4 GDPR. This is a proposed cross-reference, not confirmation that current GDPR defines those exact terms.</x:v>
      </x:c>
      <x:c r="J155" s="84" t="str">
        <x:v>No binding legal effect; proposed change to pending legislation, not an adopted rule.</x:v>
      </x:c>
      <x:c r="K155" s="85" t="n">
        <x:v>46230.5</x:v>
      </x:c>
      <x:c r="L155" s="86" t="inlineStr">
        <x:is>
          <x:t xml:space="preserve">European Parliament PE791.071v01-00, Digital Omnibus amendments</x:t>
        </x:is>
      </x:c>
      <x:c r="M155" s="84" t="str">
        <x:v>Official PDF text supplied in local workspace inspected; proposed right column compared with baseline. Individual tabled amendment; subsequent committee/plenary disposition not checked. Proposed cross-reference must be read with companion proposed GDPR amendments. Attribution: The proposing MEPs are the signatories named above this amendment in the official tabled-amendment document.</x:v>
      </x:c>
      <x:c r="N155" s="86" t="inlineStr">
        <x:is>
          <x:t xml:space="preserve">Official procedure and document list</x:t>
        </x:is>
      </x:c>
      <x:c r="O155" s="86" t="inlineStr">
        <x:is>
          <x:t xml:space="preserve">Official amendment signatories</x:t>
        </x:is>
      </x:c>
      <x:c r="P155" s="46" t="n">
        <x:v>0</x:v>
      </x:c>
      <x:c r="Q155" s="47" t="str">
        <x:v>Neutral or mixed</x:v>
      </x:c>
      <x:c r="R155" s="47" t="str">
        <x:v>Adds terminology cross-references to companion GDPR amendments. The definitional alignment alone creates neither a deployment incentive nor a restriction.</x:v>
      </x:c>
      <x:c r="S155" s="47" t="str">
        <x:v>High</x:v>
      </x:c>
      <x:c r="T155" s="47" t="str">
        <x:v>Yes</x:v>
      </x:c>
      <x:c r="U155" s="47" t="str">
        <x:v>Not addressed</x:v>
      </x:c>
      <x:c r="V155" s="47" t="str">
        <x:v>Proposed taxonomy depends on companion changes; not a statement of current GDPR definitions.</x:v>
      </x:c>
      <x:c r="W155" s="47" t="str">
        <x:v>No corresponding Data Act definitions cross-reference the proposed pseudonymous/pseudonymised categories.</x:v>
      </x:c>
      <x:c r="X155" s="47" t="str">
        <x:v>Adds definitions of pseudonymous and pseudonymised data by reference to Article 4 GDPR. This is a proposed cross-reference, not confirmation that current GDPR defines those exact terms.</x:v>
      </x:c>
      <x:c r="Y155" s="47" t="str"/>
      <x:c r="Z155" s="47" t="str">
        <x:v>Amendment 585 — Article 1 – paragraph 1 – point 2 – point e Regulation (EU) 2023/2854 Article 2 – point 61a (new)</x:v>
      </x:c>
      <x:c r="AA155" s="47" t="str">
        <x:v>PE791.071v01-00; Amendment 585; PDF page 37; baseline and proposed columns plus signatory heading</x:v>
      </x:c>
      <x:c r="AB155" s="47" t="str">
        <x:v>Full official Parliament PDF downloaded through its browser PDF viewer on 24 September 2026; original/proposed text and individual signatory heading inspected. Score is an analytical interpretation, not a source-provided label.</x:v>
      </x:c>
      <x:c r="AC155" s="48" t="n">
        <x:v>46289</x:v>
      </x:c>
      <x:c r="AD155" s="47" t="str">
        <x:v>PET-MEP-155</x:v>
      </x:c>
      <x:c r="AE155" t="n">
        <x:f>IF(ISNUMBER(P155),1,0)</x:f>
        <x:v>1</x:v>
      </x:c>
    </x:row>
    <x:row r="156" ht="154" customHeight="1">
      <x:c r="A156" s="84" t="str">
        <x:v>Digital Omnibus COM(2025)837 — MEP Amendment 586</x:v>
      </x:c>
      <x:c r="B156" s="84" t="str">
        <x:v>Related privacy wording</x:v>
      </x:c>
      <x:c r="C156" s="84" t="str">
        <x:v>Julie Rechagneux, Mélanie Disdier, Aleksandar Nikolic, Pierre-Romain Thionnet, Alexandre Varaut, Fabrice Leggeri, Marion Maréchal, Christophe Bay</x:v>
      </x:c>
      <x:c r="D156" s="84" t="str"/>
      <x:c r="E156" s="84" t="str">
        <x:v>Named signatories to tabled amendment</x:v>
      </x:c>
      <x:c r="F156" s="84" t="str">
        <x:v>Amendment 586 — Article 1 – paragraph 1 – point 2 – point e Regulation (EU) 2023/2854 Article 2 – point 61b (new)</x:v>
      </x:c>
      <x:c r="G156" s="84" t="str">
        <x:v>European Parliament tabled committee amendment
Proposed amendment — ITRE/LIBE draft-report stage</x:v>
      </x:c>
      <x:c r="H156" s="84" t="str">
        <x:v>State-of-the-art privacy-preserving and privacy-enhancing methods</x:v>
      </x:c>
      <x:c r="I156" s="84" t="str">
        <x:v>Adds a Data Act definition of state-of-the-art privacy-preserving/privacy-enhancing methods by reference to proposed GDPR Article 4 definitions; no present-law definition is asserted.</x:v>
      </x:c>
      <x:c r="J156" s="84" t="str">
        <x:v>No binding legal effect; proposed change to pending legislation, not an adopted rule.</x:v>
      </x:c>
      <x:c r="K156" s="85" t="n">
        <x:v>46230.5</x:v>
      </x:c>
      <x:c r="L156" s="86" t="inlineStr">
        <x:is>
          <x:t xml:space="preserve">European Parliament PE791.071v01-00, Digital Omnibus amendments</x:t>
        </x:is>
      </x:c>
      <x:c r="M156" s="84" t="str">
        <x:v>Source wording: “privacy-enhancing methods” (Amendment 586 — Article 1 – paragraph 1 – point 2 – point e Regulation (EU) 2023/2854 Article 2 – point 61b (new)). Official PDF text supplied in local workspace inspected; proposed right column compared with baseline. Individual tabled amendment; subsequent committee/plenary disposition not checked. Proposed cross-reference must be read with companion proposed GDPR amendments. Attribution: The proposing MEPs are the signatories named above this amendment in the official tabled-amendment document.</x:v>
      </x:c>
      <x:c r="N156" s="86" t="inlineStr">
        <x:is>
          <x:t xml:space="preserve">Official procedure and document list</x:t>
        </x:is>
      </x:c>
      <x:c r="O156" s="86" t="inlineStr">
        <x:is>
          <x:t xml:space="preserve">Official amendment signatories</x:t>
        </x:is>
      </x:c>
      <x:c r="P156" s="49" t="n">
        <x:v>1</x:v>
      </x:c>
      <x:c r="Q156" s="50" t="str">
        <x:v>Favourable</x:v>
      </x:c>
      <x:c r="R156" s="50" t="str">
        <x:v>Adds an explicit cross-referenced definition of privacy-preserving and privacy-enhancing methods. This provides limited statutory recognition, dependent on companion GDPR definitions.</x:v>
      </x:c>
      <x:c r="S156" s="50" t="str">
        <x:v>High</x:v>
      </x:c>
      <x:c r="T156" s="50" t="str">
        <x:v>Yes</x:v>
      </x:c>
      <x:c r="U156" s="50" t="str">
        <x:v>Not addressed</x:v>
      </x:c>
      <x:c r="V156" s="50" t="str">
        <x:v>State-of-the-art condition; companion definition required; not a present-law definition.</x:v>
      </x:c>
      <x:c r="W156" s="50" t="str">
        <x:v>No corresponding Data Act definition expressly recognises state-of-the-art PET methods.</x:v>
      </x:c>
      <x:c r="X156" s="50" t="str">
        <x:v>Adds a Data Act definition of state-of-the-art privacy-preserving/privacy-enhancing methods by reference to proposed GDPR Article 4 definitions; no present-law definition is asserted.</x:v>
      </x:c>
      <x:c r="Y156" s="50" t="str"/>
      <x:c r="Z156" s="50" t="str">
        <x:v>Amendment 586 — Article 1 – paragraph 1 – point 2 – point e Regulation (EU) 2023/2854 Article 2 – point 61b (new)</x:v>
      </x:c>
      <x:c r="AA156" s="50" t="str">
        <x:v>PE791.071v01-00; Amendment 586; PDF page 38; baseline and proposed columns plus signatory heading</x:v>
      </x:c>
      <x:c r="AB156" s="50" t="str">
        <x:v>Full official Parliament PDF downloaded through its browser PDF viewer on 24 September 2026; original/proposed text and individual signatory heading inspected. Score is an analytical interpretation, not a source-provided label.</x:v>
      </x:c>
      <x:c r="AC156" s="51" t="n">
        <x:v>46289</x:v>
      </x:c>
      <x:c r="AD156" s="50" t="str">
        <x:v>PET-MEP-156</x:v>
      </x:c>
      <x:c r="AE156" t="n">
        <x:f>IF(ISNUMBER(P156),1,0)</x:f>
        <x:v>1</x:v>
      </x:c>
    </x:row>
    <x:row r="157" ht="98" customHeight="1">
      <x:c r="A157" s="84" t="str">
        <x:v>Digital Omnibus COM(2025)837 — MEP Amendment 608</x:v>
      </x:c>
      <x:c r="B157" s="84" t="str">
        <x:v>Named technique</x:v>
      </x:c>
      <x:c r="C157" s="84" t="str">
        <x:v>Alice Teodorescu Måwe, Henrik Dahl</x:v>
      </x:c>
      <x:c r="D157" s="84" t="str"/>
      <x:c r="E157" s="84" t="str">
        <x:v>Named signatories to tabled amendment</x:v>
      </x:c>
      <x:c r="F157" s="84" t="str">
        <x:v>Amendment 608 — Article 1 – paragraph 1 – point 3 Regulation (EU) 2023/2854 Article 11 – paragraph 1</x:v>
      </x:c>
      <x:c r="G157" s="84" t="str">
        <x:v>European Parliament tabled committee amendment
Proposed amendment — ITRE/LIBE draft-report stage</x:v>
      </x:c>
      <x:c r="H157" s="84" t="str">
        <x:v>Encryption; technical protection measures</x:v>
      </x:c>
      <x:c r="I157" s="84" t="str">
        <x:v>Retains encryption as a technical data-access protection measure while adding that user/recipient access rights remain subject to data-holder refusal under Data Act Articles 4(8) or5(11).</x:v>
      </x:c>
      <x:c r="J157" s="84" t="str">
        <x:v>No binding legal effect; proposed change to pending legislation, not an adopted rule.</x:v>
      </x:c>
      <x:c r="K157" s="85" t="n">
        <x:v>46230.5</x:v>
      </x:c>
      <x:c r="L157" s="86" t="inlineStr">
        <x:is>
          <x:t xml:space="preserve">European Parliament PE791.071v01-00, Digital Omnibus amendments</x:t>
        </x:is>
      </x:c>
      <x:c r="M157"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57" s="86" t="inlineStr">
        <x:is>
          <x:t xml:space="preserve">Official procedure and document list</x:t>
        </x:is>
      </x:c>
      <x:c r="O157" s="86" t="inlineStr">
        <x:is>
          <x:t xml:space="preserve">Official amendment signatories</x:t>
        </x:is>
      </x:c>
      <x:c r="P157" s="46" t="n">
        <x:v>0</x:v>
      </x:c>
      <x:c r="Q157" s="47" t="str">
        <x:v>Neutral or mixed</x:v>
      </x:c>
      <x:c r="R157" s="47" t="str">
        <x:v>Retains that encryption wording and adds a cross-reference to existing access-refusal grounds. The change concerns the access regime rather than additional support for PET deployment.</x:v>
      </x:c>
      <x:c r="S157" s="47" t="str">
        <x:v>High</x:v>
      </x:c>
      <x:c r="T157" s="47" t="str">
        <x:v>Yes</x:v>
      </x:c>
      <x:c r="U157" s="47" t="str">
        <x:v>Not addressed</x:v>
      </x:c>
      <x:c r="V157" s="47" t="str">
        <x:v>Technical protections cannot be removed without agreement; rights subject to specified refusal grounds.</x:v>
      </x:c>
      <x:c r="W157" s="47" t="str">
        <x:v>Existing Data Act Article 11 already permits encryption and bars unjustified interference with access rights.</x:v>
      </x:c>
      <x:c r="X157" s="47" t="str">
        <x:v>Retains encryption as a technical data-access protection measure while adding that user/recipient access rights remain subject to data-holder refusal under Data Act Articles 4(8) or5(11).</x:v>
      </x:c>
      <x:c r="Y157" s="47" t="str">
        <x:v>AM608 and AM616 introduce materially identical Data Act Article11(1) text adding the same Article4(8)/5(11) refusal cross-reference. The different proposal insertion points do not change the amended provision; HenrikDahl signs both, so he receives one proposition count. Counted once per MEP; original signatories remain attached to their own amendment.</x:v>
      </x:c>
      <x:c r="Z157" s="47" t="str">
        <x:v>Amendment 608 — Article 1 – paragraph 1 – point 3 Regulation (EU) 2023/2854 Article 11 – paragraph 1</x:v>
      </x:c>
      <x:c r="AA157" s="47" t="str">
        <x:v>PE791.071v01-00; Amendment 608; PDF page 61; baseline and proposed columns plus signatory heading</x:v>
      </x:c>
      <x:c r="AB157" s="47" t="str">
        <x:v>Full official Parliament PDF downloaded through its browser PDF viewer on 24 September 2026; original/proposed text and individual signatory heading inspected. Score is an analytical interpretation, not a source-provided label.</x:v>
      </x:c>
      <x:c r="AC157" s="48" t="n">
        <x:v>46289</x:v>
      </x:c>
      <x:c r="AD157" s="47" t="str">
        <x:v>PET-MEP-157</x:v>
      </x:c>
      <x:c r="AE157" t="n">
        <x:f>IF(ISNUMBER(P157),1,0)</x:f>
        <x:v>1</x:v>
      </x:c>
    </x:row>
    <x:row r="158" ht="98" customHeight="1">
      <x:c r="A158" s="84" t="str">
        <x:v>Digital Omnibus COM(2025)837 — MEP Amendment 611</x:v>
      </x:c>
      <x:c r="B158" s="84" t="str">
        <x:v>Named technique</x:v>
      </x:c>
      <x:c r="C158" s="84" t="str">
        <x:v>Elena Sancho Murillo, Marina Kaljurand, Brando Benifei, José Cepeda, Lina Gálvez, Francisco Assis, Alex Agius Saliba</x:v>
      </x:c>
      <x:c r="D158" s="84" t="str"/>
      <x:c r="E158" s="84" t="str">
        <x:v>Named signatories to tabled amendment</x:v>
      </x:c>
      <x:c r="F158" s="84" t="str">
        <x:v>Amendment 611 — Article 1 – paragraph 1 – point 3 Regulation (EU) 2023/2854 Article 4 – paragraph 8b (new)</x:v>
      </x:c>
      <x:c r="G158" s="84" t="str">
        <x:v>European Parliament tabled committee amendment
Proposed amendment — ITRE/LIBE draft-report stage</x:v>
      </x:c>
      <x:c r="H158" s="84" t="str">
        <x:v>Secure processing environments; aggregation; partial access</x:v>
      </x:c>
      <x:c r="I158" s="84" t="str">
        <x:v>Requires assessment of secure environments, aggregation, partial access and other safeguards before refusing user access; refusal permitted only if safeguards cannot address a substantiated specific risk.</x:v>
      </x:c>
      <x:c r="J158" s="84" t="str">
        <x:v>No binding legal effect; proposed change to pending legislation, not an adopted rule.</x:v>
      </x:c>
      <x:c r="K158" s="85" t="n">
        <x:v>46230.5</x:v>
      </x:c>
      <x:c r="L158" s="86" t="inlineStr">
        <x:is>
          <x:t xml:space="preserve">European Parliament PE791.071v01-00, Digital Omnibus amendments</x:t>
        </x:is>
      </x:c>
      <x:c r="M158"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58" s="86" t="inlineStr">
        <x:is>
          <x:t xml:space="preserve">Official procedure and document list</x:t>
        </x:is>
      </x:c>
      <x:c r="O158" s="86" t="inlineStr">
        <x:is>
          <x:t xml:space="preserve">Official amendment signatories</x:t>
        </x:is>
      </x:c>
      <x:c r="P158" s="49" t="n">
        <x:v>2</x:v>
      </x:c>
      <x:c r="Q158" s="50" t="str">
        <x:v>Strongly favourable</x:v>
      </x:c>
      <x:c r="R158" s="50" t="str">
        <x:v>Requires data holders to assess secure environments, aggregation and related safeguards before refusing access. This materially promotes practical use of privacy-preserving access arrangements.</x:v>
      </x:c>
      <x:c r="S158" s="50" t="str">
        <x:v>High</x:v>
      </x:c>
      <x:c r="T158" s="50" t="str">
        <x:v>Yes</x:v>
      </x:c>
      <x:c r="U158" s="50" t="str">
        <x:v>Not addressed</x:v>
      </x:c>
      <x:c r="V158" s="50" t="str">
        <x:v>Proportionality; substantiated specific risk; refusal only when safeguards are insufficient.</x:v>
      </x:c>
      <x:c r="W158" s="50" t="str">
        <x:v>No corresponding new paragraph requires assessment of secure access before refusal.</x:v>
      </x:c>
      <x:c r="X158" s="50" t="str">
        <x:v>Requires assessment of secure environments, aggregation, partial access and other safeguards before refusing user access; refusal permitted only if safeguards cannot address a substantiated specific risk.</x:v>
      </x:c>
      <x:c r="Y158" s="50" t="str"/>
      <x:c r="Z158" s="50" t="str">
        <x:v>Amendment 611 — Article 1 – paragraph 1 – point 3 Regulation (EU) 2023/2854 Article 4 – paragraph 8b (new)</x:v>
      </x:c>
      <x:c r="AA158" s="50" t="str">
        <x:v>PE791.071v01-00; Amendment 611; PDF page 63; baseline and proposed columns plus signatory heading</x:v>
      </x:c>
      <x:c r="AB158" s="50" t="str">
        <x:v>Full official Parliament PDF downloaded through its browser PDF viewer on 24 September 2026; original/proposed text and individual signatory heading inspected. Score is an analytical interpretation, not a source-provided label.</x:v>
      </x:c>
      <x:c r="AC158" s="51" t="n">
        <x:v>46289</x:v>
      </x:c>
      <x:c r="AD158" s="50" t="str">
        <x:v>PET-MEP-158</x:v>
      </x:c>
      <x:c r="AE158" t="n">
        <x:f>IF(ISNUMBER(P158),1,0)</x:f>
        <x:v>1</x:v>
      </x:c>
    </x:row>
    <x:row r="159" ht="98" customHeight="1">
      <x:c r="A159" s="84" t="str">
        <x:v>Digital Omnibus COM(2025)837 — MEP Amendment 616</x:v>
      </x:c>
      <x:c r="B159" s="84" t="str">
        <x:v>Named technique</x:v>
      </x:c>
      <x:c r="C159" s="84" t="str">
        <x:v>Henrik Dahl</x:v>
      </x:c>
      <x:c r="D159" s="84" t="str"/>
      <x:c r="E159" s="84" t="str">
        <x:v>Named signatories to tabled amendment</x:v>
      </x:c>
      <x:c r="F159" s="84" t="str">
        <x:v>Amendment 616 — Article 1 – paragraph 1 – point 3 a (new) Regulation (EU) 2023/2854 Article 11 – paragraph 1</x:v>
      </x:c>
      <x:c r="G159" s="84" t="str">
        <x:v>European Parliament tabled committee amendment
Proposed amendment — ITRE/LIBE draft-report stage</x:v>
      </x:c>
      <x:c r="H159" s="84" t="str">
        <x:v>Encryption; technical protection measures</x:v>
      </x:c>
      <x:c r="I159" s="84" t="str">
        <x:v>Retains encryption as a technical data-access protection measure while adding that user/recipient access rights remain subject to data-holder refusal under Data Act Articles 4(8) or5(11).</x:v>
      </x:c>
      <x:c r="J159" s="84" t="str">
        <x:v>No binding legal effect; proposed change to pending legislation, not an adopted rule.</x:v>
      </x:c>
      <x:c r="K159" s="85" t="n">
        <x:v>46230.5</x:v>
      </x:c>
      <x:c r="L159" s="86" t="inlineStr">
        <x:is>
          <x:t xml:space="preserve">European Parliament PE791.071v01-00, Digital Omnibus amendments</x:t>
        </x:is>
      </x:c>
      <x:c r="M159"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59" s="86" t="inlineStr">
        <x:is>
          <x:t xml:space="preserve">Official procedure and document list</x:t>
        </x:is>
      </x:c>
      <x:c r="O159" s="86" t="inlineStr">
        <x:is>
          <x:t xml:space="preserve">Official amendment signatories</x:t>
        </x:is>
      </x:c>
      <x:c r="P159" s="46" t="n">
        <x:v>0</x:v>
      </x:c>
      <x:c r="Q159" s="47" t="str">
        <x:v>Neutral or mixed</x:v>
      </x:c>
      <x:c r="R159" s="47" t="str">
        <x:v>Retains that encryption wording and adds a cross-reference to existing access-refusal grounds. The change concerns the access regime rather than additional support for PET deployment.</x:v>
      </x:c>
      <x:c r="S159" s="47" t="str">
        <x:v>High</x:v>
      </x:c>
      <x:c r="T159" s="47" t="str">
        <x:v>Yes</x:v>
      </x:c>
      <x:c r="U159" s="47" t="str">
        <x:v>Not addressed</x:v>
      </x:c>
      <x:c r="V159" s="47" t="str">
        <x:v>Technical protections cannot be removed without agreement; rights subject to specified refusal grounds.</x:v>
      </x:c>
      <x:c r="W159" s="47" t="str">
        <x:v>Existing Data Act Article 11 already permits encryption and bars unjustified interference with access rights.</x:v>
      </x:c>
      <x:c r="X159" s="47" t="str">
        <x:v>Retains encryption as a technical data-access protection measure while adding that user/recipient access rights remain subject to data-holder refusal under Data Act Articles 4(8) or5(11).</x:v>
      </x:c>
      <x:c r="Y159" s="47" t="str">
        <x:v>AM608 and AM616 introduce materially identical Data Act Article11(1) text adding the same Article4(8)/5(11) refusal cross-reference. The different proposal insertion points do not change the amended provision; HenrikDahl signs both, so he receives one proposition count. Counted once per MEP; original signatories remain attached to their own amendment.</x:v>
      </x:c>
      <x:c r="Z159" s="47" t="str">
        <x:v>Amendment 616 — Article 1 – paragraph 1 – point 3 a (new) Regulation (EU) 2023/2854 Article 11 – paragraph 1</x:v>
      </x:c>
      <x:c r="AA159" s="47" t="str">
        <x:v>PE791.071v01-00; Amendment 616; PDF page 67; baseline and proposed columns plus signatory heading</x:v>
      </x:c>
      <x:c r="AB159" s="47" t="str">
        <x:v>Full official Parliament PDF downloaded through its browser PDF viewer on 24 September 2026; original/proposed text and individual signatory heading inspected. Score is an analytical interpretation, not a source-provided label.</x:v>
      </x:c>
      <x:c r="AC159" s="48" t="n">
        <x:v>46289</x:v>
      </x:c>
      <x:c r="AD159" s="47" t="str">
        <x:v>PET-MEP-159</x:v>
      </x:c>
      <x:c r="AE159" t="n">
        <x:f>IF(ISNUMBER(P159),1,0)</x:f>
        <x:v>1</x:v>
      </x:c>
    </x:row>
    <x:row r="160" ht="98" customHeight="1">
      <x:c r="A160" s="84" t="str">
        <x:v>Digital Omnibus COM(2025)837 — MEP Amendment 644</x:v>
      </x:c>
      <x:c r="B160" s="84" t="str">
        <x:v>Named technique</x:v>
      </x:c>
      <x:c r="C160" s="84" t="str">
        <x:v>Julie Rechagneux, Mélanie Disdier, Aleksandar Nikolic, Ewa Zajączkowska-Hernik, Pierre-Romain Thionnet, Alexandre Varaut, Fabrice Leggeri, Marion Maréchal, Christophe Bay</x:v>
      </x:c>
      <x:c r="D160" s="84" t="str"/>
      <x:c r="E160" s="84" t="str">
        <x:v>Named signatories to tabled amendment</x:v>
      </x:c>
      <x:c r="F160" s="84" t="str">
        <x:v>Amendment 644 — Article 1 – paragraph 1 – point 7 Regulation (EU) 2023/2854 Article 15a – paragraph 2</x:v>
      </x:c>
      <x:c r="G160" s="84" t="str">
        <x:v>European Parliament tabled committee amendment
Proposed amendment — ITRE/LIBE draft-report stage</x:v>
      </x:c>
      <x:c r="H160" s="84" t="str">
        <x:v>Pseudonymisation; safeguards against re-identification</x:v>
      </x:c>
      <x:c r="I160" s="84" t="str">
        <x:v>Retains pseudonymised emergency disclosure where possible and specifies protection against further re-identification, personal-data breaches and unlawful use.</x:v>
      </x:c>
      <x:c r="J160" s="84" t="str">
        <x:v>No binding legal effect; proposed change to pending legislation, not an adopted rule.</x:v>
      </x:c>
      <x:c r="K160" s="85" t="n">
        <x:v>46230.5</x:v>
      </x:c>
      <x:c r="L160" s="86" t="inlineStr">
        <x:is>
          <x:t xml:space="preserve">European Parliament PE791.071v01-00, Digital Omnibus amendments</x:t>
        </x:is>
      </x:c>
      <x:c r="M160"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0" s="86" t="inlineStr">
        <x:is>
          <x:t xml:space="preserve">Official procedure and document list</x:t>
        </x:is>
      </x:c>
      <x:c r="O160" s="86" t="inlineStr">
        <x:is>
          <x:t xml:space="preserve">Official amendment signatories</x:t>
        </x:is>
      </x:c>
      <x:c r="P160" s="49" t="n">
        <x:v>1</x:v>
      </x:c>
      <x:c r="Q160" s="50" t="str">
        <x:v>Favourable</x:v>
      </x:c>
      <x:c r="R160" s="50" t="str">
        <x:v>Retains the technique and expressly requires protection against re-identification and other misuse. This modestly strengthens the safeguards supporting its effective application.</x:v>
      </x:c>
      <x:c r="S160" s="50" t="str">
        <x:v>High</x:v>
      </x:c>
      <x:c r="T160" s="50" t="str">
        <x:v>Yes</x:v>
      </x:c>
      <x:c r="U160" s="50" t="str">
        <x:v>Not addressed</x:v>
      </x:c>
      <x:c r="V160" s="50" t="str">
        <x:v>Further re-identification, breaches and unlawful use expressly addressed.</x:v>
      </x:c>
      <x:c r="W160" s="50" t="str">
        <x:v>Proposed emergency-data disclosure already uses pseudonymisation where possible with general protective measures.</x:v>
      </x:c>
      <x:c r="X160" s="50" t="str">
        <x:v>Retains pseudonymised emergency disclosure where possible and specifies protection against further re-identification, personal-data breaches and unlawful use.</x:v>
      </x:c>
      <x:c r="Y160" s="50" t="str"/>
      <x:c r="Z160" s="50" t="str">
        <x:v>Amendment 644 — Article 1 – paragraph 1 – point 7 Regulation (EU) 2023/2854 Article 15a – paragraph 2</x:v>
      </x:c>
      <x:c r="AA160" s="50" t="str">
        <x:v>PE791.071v01-00; Amendment 644; PDF page 95; baseline and proposed columns plus signatory heading</x:v>
      </x:c>
      <x:c r="AB160" s="50" t="str">
        <x:v>Full official Parliament PDF downloaded through its browser PDF viewer on 24 September 2026; original/proposed text and individual signatory heading inspected. Score is an analytical interpretation, not a source-provided label.</x:v>
      </x:c>
      <x:c r="AC160" s="51" t="n">
        <x:v>46289</x:v>
      </x:c>
      <x:c r="AD160" s="50" t="str">
        <x:v>PET-MEP-160</x:v>
      </x:c>
      <x:c r="AE160" t="n">
        <x:f>IF(ISNUMBER(P160),1,0)</x:f>
        <x:v>1</x:v>
      </x:c>
    </x:row>
    <x:row r="161" ht="98" customHeight="1">
      <x:c r="A161" s="84" t="str">
        <x:v>Digital Omnibus COM(2025)837 — MEP Amendment 645</x:v>
      </x:c>
      <x:c r="B161" s="84" t="str">
        <x:v>Named technique</x:v>
      </x:c>
      <x:c r="C161" s="84" t="str">
        <x:v>Michael McNamara, Irena Joveva, Oihane Agirregoitia Martínez, Veronika Cifrová Ostrihoňová, Christophe Grudler</x:v>
      </x:c>
      <x:c r="D161" s="84" t="str"/>
      <x:c r="E161" s="84" t="str">
        <x:v>Named signatories to tabled amendment</x:v>
      </x:c>
      <x:c r="F161" s="84" t="str">
        <x:v>Amendment 645 — Article 1 – paragraph 1 – point 7 Regulation (EU) 2023/2854 Article 15a – paragraph 2</x:v>
      </x:c>
      <x:c r="G161" s="84" t="str">
        <x:v>European Parliament tabled committee amendment
Proposed amendment — ITRE/LIBE draft-report stage</x:v>
      </x:c>
      <x:c r="H161" s="84" t="str">
        <x:v>Mandatory pseudonymisation for public-emergency disclosure</x:v>
      </x:c>
      <x:c r="I161" s="84" t="str">
        <x:v>Requires demonstrated insufficiency of non-personal data; personal data may be supplied only in pseudonymised form and only when strictly necessary, with protective measures.</x:v>
      </x:c>
      <x:c r="J161" s="84" t="str">
        <x:v>No binding legal effect; proposed change to pending legislation, not an adopted rule.</x:v>
      </x:c>
      <x:c r="K161" s="85" t="n">
        <x:v>46230.5</x:v>
      </x:c>
      <x:c r="L161" s="86" t="inlineStr">
        <x:is>
          <x:t xml:space="preserve">European Parliament PE791.071v01-00, Digital Omnibus amendments</x:t>
        </x:is>
      </x:c>
      <x:c r="M161"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1" s="86" t="inlineStr">
        <x:is>
          <x:t xml:space="preserve">Official procedure and document list</x:t>
        </x:is>
      </x:c>
      <x:c r="O161" s="86" t="inlineStr">
        <x:is>
          <x:t xml:space="preserve">Official amendment signatories</x:t>
        </x:is>
      </x:c>
      <x:c r="P161" s="46" t="n">
        <x:v>2</x:v>
      </x:c>
      <x:c r="Q161" s="47" t="str">
        <x:v>Strongly favourable</x:v>
      </x:c>
      <x:c r="R161" s="47" t="str">
        <x:v>Makes pseudonymised form mandatory for personal-data disclosure and requires demonstrated insufficiency of non-personal data. That is a substantial strengthening of the use of the technique.</x:v>
      </x:c>
      <x:c r="S161" s="47" t="str">
        <x:v>High</x:v>
      </x:c>
      <x:c r="T161" s="47" t="str">
        <x:v>Yes</x:v>
      </x:c>
      <x:c r="U161" s="47" t="str">
        <x:v>Not addressed</x:v>
      </x:c>
      <x:c r="V161" s="47" t="str">
        <x:v>Strict necessity; evidence of insufficiency; technical and organisational protection.</x:v>
      </x:c>
      <x:c r="W161" s="47" t="str">
        <x:v>Proposed emergency-data disclosure requires pseudonymisation only where possible.</x:v>
      </x:c>
      <x:c r="X161" s="47" t="str">
        <x:v>Requires demonstrated insufficiency of non-personal data; personal data may be supplied only in pseudonymised form and only when strictly necessary, with protective measures.</x:v>
      </x:c>
      <x:c r="Y161" s="47" t="str"/>
      <x:c r="Z161" s="47" t="str">
        <x:v>Amendment 645 — Article 1 – paragraph 1 – point 7 Regulation (EU) 2023/2854 Article 15a – paragraph 2</x:v>
      </x:c>
      <x:c r="AA161" s="47" t="str">
        <x:v>PE791.071v01-00; Amendment 645; PDF page 96; baseline and proposed columns plus signatory heading</x:v>
      </x:c>
      <x:c r="AB161" s="47" t="str">
        <x:v>Full official Parliament PDF downloaded through its browser PDF viewer on 24 September 2026; original/proposed text and individual signatory heading inspected. Score is an analytical interpretation, not a source-provided label.</x:v>
      </x:c>
      <x:c r="AC161" s="48" t="n">
        <x:v>46289</x:v>
      </x:c>
      <x:c r="AD161" s="47" t="str">
        <x:v>PET-MEP-161</x:v>
      </x:c>
      <x:c r="AE161" t="n">
        <x:f>IF(ISNUMBER(P161),1,0)</x:f>
        <x:v>1</x:v>
      </x:c>
    </x:row>
    <x:row r="162" ht="98" customHeight="1">
      <x:c r="A162" s="84" t="str">
        <x:v>Digital Omnibus COM(2025)837 — MEP Amendment 646</x:v>
      </x:c>
      <x:c r="B162" s="84" t="str">
        <x:v>Named technique</x:v>
      </x:c>
      <x:c r="C162" s="84" t="str">
        <x:v>Julie Rechagneux, Mélanie Disdier, Aleksandar Nikolic, Ewa Zajączkowska-Hernik, Pierre-Romain Thionnet, Alexandre Varaut, Fabrice Leggeri, Marion Maréchal, Christophe Bay</x:v>
      </x:c>
      <x:c r="D162" s="84" t="str"/>
      <x:c r="E162" s="84" t="str">
        <x:v>Named signatories to tabled amendment</x:v>
      </x:c>
      <x:c r="F162" s="84" t="str">
        <x:v>Amendment 646 — Article 1 – paragraph 1 – point 7 Regulation (EU) 2023/2854 Article 15a – paragraph 2</x:v>
      </x:c>
      <x:c r="G162" s="84" t="str">
        <x:v>European Parliament tabled committee amendment
Proposed amendment — ITRE/LIBE draft-report stage</x:v>
      </x:c>
      <x:c r="H162" s="84" t="str">
        <x:v>Pseudonymisation for public-emergency disclosure</x:v>
      </x:c>
      <x:c r="I162" s="84" t="str">
        <x:v>Makes personal-data requests a last resort after demonstrated insufficiency of non-personal data, retains pseudonymisation where possible and requires strict necessity.</x:v>
      </x:c>
      <x:c r="J162" s="84" t="str">
        <x:v>No binding legal effect; proposed change to pending legislation, not an adopted rule.</x:v>
      </x:c>
      <x:c r="K162" s="85" t="n">
        <x:v>46230.5</x:v>
      </x:c>
      <x:c r="L162" s="86" t="inlineStr">
        <x:is>
          <x:t xml:space="preserve">European Parliament PE791.071v01-00, Digital Omnibus amendments</x:t>
        </x:is>
      </x:c>
      <x:c r="M162"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2" s="86" t="inlineStr">
        <x:is>
          <x:t xml:space="preserve">Official procedure and document list</x:t>
        </x:is>
      </x:c>
      <x:c r="O162" s="86" t="inlineStr">
        <x:is>
          <x:t xml:space="preserve">Official amendment signatories</x:t>
        </x:is>
      </x:c>
      <x:c r="P162" s="49" t="n">
        <x:v>0</x:v>
      </x:c>
      <x:c r="Q162" s="50" t="str">
        <x:v>Neutral or mixed</x:v>
      </x:c>
      <x:c r="R162" s="50" t="str">
        <x:v>Tightens necessity and evidence requirements while retaining the same conditional pseudonymisation provision. The stricter emergency threshold does not itself change PET deployment support.</x:v>
      </x:c>
      <x:c r="S162" s="50" t="str">
        <x:v>High</x:v>
      </x:c>
      <x:c r="T162" s="50" t="str">
        <x:v>Yes</x:v>
      </x:c>
      <x:c r="U162" s="50" t="str">
        <x:v>Not addressed</x:v>
      </x:c>
      <x:c r="V162" s="50" t="str">
        <x:v>Personal data as last resort; demonstrated insufficiency; strict necessity.</x:v>
      </x:c>
      <x:c r="W162" s="50" t="str">
        <x:v>Proposed emergency-data disclosure prefers non-personal data and pseudonymises personal data where possible.</x:v>
      </x:c>
      <x:c r="X162" s="50" t="str">
        <x:v>Makes personal-data requests a last resort after demonstrated insufficiency of non-personal data, retains pseudonymisation where possible and requires strict necessity.</x:v>
      </x:c>
      <x:c r="Y162" s="50" t="str"/>
      <x:c r="Z162" s="50" t="str">
        <x:v>Amendment 646 — Article 1 – paragraph 1 – point 7 Regulation (EU) 2023/2854 Article 15a – paragraph 2</x:v>
      </x:c>
      <x:c r="AA162" s="50" t="str">
        <x:v>PE791.071v01-00; Amendment 646; PDF page 96; baseline and proposed columns plus signatory heading</x:v>
      </x:c>
      <x:c r="AB162" s="50" t="str">
        <x:v>Full official Parliament PDF downloaded through its browser PDF viewer on 24 September 2026; original/proposed text and individual signatory heading inspected. Score is an analytical interpretation, not a source-provided label.</x:v>
      </x:c>
      <x:c r="AC162" s="51" t="n">
        <x:v>46289</x:v>
      </x:c>
      <x:c r="AD162" s="50" t="str">
        <x:v>PET-MEP-162</x:v>
      </x:c>
      <x:c r="AE162" t="n">
        <x:f>IF(ISNUMBER(P162),1,0)</x:f>
        <x:v>1</x:v>
      </x:c>
    </x:row>
    <x:row r="163" ht="98" customHeight="1">
      <x:c r="A163" s="84" t="str">
        <x:v>Digital Omnibus COM(2025)837 — MEP Amendment 669</x:v>
      </x:c>
      <x:c r="B163" s="84" t="str">
        <x:v>Named technique</x:v>
      </x:c>
      <x:c r="C163" s="84" t="str">
        <x:v>Diana Iovanovici Şoşoacă</x:v>
      </x:c>
      <x:c r="D163" s="84" t="str"/>
      <x:c r="E163" s="84" t="str">
        <x:v>Named signatories to tabled amendment</x:v>
      </x:c>
      <x:c r="F163" s="84" t="str">
        <x:v>Amendment 669 — Article 1 – paragraph 1 – point 11 – point b Regulation (EU) 2023/2854 Article 19 – paragraph 3</x:v>
      </x:c>
      <x:c r="G163" s="84" t="str">
        <x:v>European Parliament tabled committee amendment
Proposed amendment — ITRE/LIBE draft-report stage</x:v>
      </x:c>
      <x:c r="H163" s="84" t="str">
        <x:v>Encryption in transit and at rest; access separation; minimisation</x:v>
      </x:c>
      <x:c r="I163" s="84" t="str">
        <x:v>Adds encryption, needs-based access separation, minimisation and risk monitoring to safeguards protecting trade secrets disclosed to public authorities.</x:v>
      </x:c>
      <x:c r="J163" s="84" t="str">
        <x:v>No binding legal effect; proposed change to pending legislation, not an adopted rule.</x:v>
      </x:c>
      <x:c r="K163" s="85" t="n">
        <x:v>46230.5</x:v>
      </x:c>
      <x:c r="L163" s="86" t="inlineStr">
        <x:is>
          <x:t xml:space="preserve">European Parliament PE791.071v01-00, Digital Omnibus amendments</x:t>
        </x:is>
      </x:c>
      <x:c r="M163"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3" s="86" t="inlineStr">
        <x:is>
          <x:t xml:space="preserve">Official procedure and document list</x:t>
        </x:is>
      </x:c>
      <x:c r="O163" s="86" t="inlineStr">
        <x:is>
          <x:t xml:space="preserve">Official amendment signatories</x:t>
        </x:is>
      </x:c>
      <x:c r="P163" s="46" t="n">
        <x:v>1</x:v>
      </x:c>
      <x:c r="Q163" s="47" t="str">
        <x:v>Favourable</x:v>
      </x:c>
      <x:c r="R163" s="47" t="str">
        <x:v>Adds encryption at rest and in transit plus minimisation and needs-based access separation. This is a limited strengthening of named technical confidentiality protections.</x:v>
      </x:c>
      <x:c r="S163" s="47" t="str">
        <x:v>High</x:v>
      </x:c>
      <x:c r="T163" s="47" t="str">
        <x:v>Yes</x:v>
      </x:c>
      <x:c r="U163" s="47" t="str">
        <x:v>Not addressed</x:v>
      </x:c>
      <x:c r="V163" s="47" t="str">
        <x:v>Monitoring; disclosure notification; remedies and competent-authority challenge.</x:v>
      </x:c>
      <x:c r="W163" s="47" t="str">
        <x:v>Trade-secret safeguards list contractual terms, standards and codes without explicit encryption measures.</x:v>
      </x:c>
      <x:c r="X163" s="47" t="str">
        <x:v>Adds encryption, needs-based access separation, minimisation and risk monitoring to safeguards protecting trade secrets disclosed to public authorities.</x:v>
      </x:c>
      <x:c r="Y163" s="47" t="str"/>
      <x:c r="Z163" s="47" t="str">
        <x:v>Amendment 669 — Article 1 – paragraph 1 – point 11 – point b Regulation (EU) 2023/2854 Article 19 – paragraph 3</x:v>
      </x:c>
      <x:c r="AA163" s="47" t="str">
        <x:v>PE791.071v01-00; Amendment 669; PDF page 110; baseline and proposed columns plus signatory heading</x:v>
      </x:c>
      <x:c r="AB163" s="47" t="str">
        <x:v>Full official Parliament PDF downloaded through its browser PDF viewer on 24 September 2026; original/proposed text and individual signatory heading inspected. Score is an analytical interpretation, not a source-provided label.</x:v>
      </x:c>
      <x:c r="AC163" s="48" t="n">
        <x:v>46289</x:v>
      </x:c>
      <x:c r="AD163" s="47" t="str">
        <x:v>PET-MEP-163</x:v>
      </x:c>
      <x:c r="AE163" t="n">
        <x:f>IF(ISNUMBER(P163),1,0)</x:f>
        <x:v>1</x:v>
      </x:c>
    </x:row>
    <x:row r="164" ht="112" customHeight="1">
      <x:c r="A164" s="84" t="str">
        <x:v>Digital Omnibus COM(2025)837 — MEP Amendment 674</x:v>
      </x:c>
      <x:c r="B164" s="84" t="str">
        <x:v>Named technique</x:v>
      </x:c>
      <x:c r="C164" s="84" t="str">
        <x:v>Elena Sancho Murillo, Marina Kaljurand, Brando Benifei, José Cepeda, Lina Gálvez, Francisco Assis, Alex Agius Saliba</x:v>
      </x:c>
      <x:c r="D164" s="84" t="str"/>
      <x:c r="E164" s="84" t="str">
        <x:v>Named signatories to tabled amendment</x:v>
      </x:c>
      <x:c r="F164" s="84" t="str">
        <x:v>Amendment 674 — Article 1 – paragraph 1 – point 12 Regulation (EU) 2023/2854 Article 20 – paragraph 2</x:v>
      </x:c>
      <x:c r="G164" s="84" t="str">
        <x:v>European Parliament tabled committee amendment
Proposed amendment — ITRE/LIBE draft-report stage</x:v>
      </x:c>
      <x:c r="H164" s="84" t="str">
        <x:v>Anonymisation; pseudonymisation; aggregation (compensation deletion)</x:v>
      </x:c>
      <x:c r="I164" s="84" t="str">
        <x:v>Deletes the proposed separate compensation provision that expressly covered anonymisation, pseudonymisation and aggregation costs, citing barriers to effective public-sector access.</x:v>
      </x:c>
      <x:c r="J164" s="84" t="str">
        <x:v>No binding legal effect; proposed change to pending legislation, not an adopted rule.</x:v>
      </x:c>
      <x:c r="K164" s="85" t="n">
        <x:v>46230.5</x:v>
      </x:c>
      <x:c r="L164" s="86" t="inlineStr">
        <x:is>
          <x:t xml:space="preserve">European Parliament PE791.071v01-00, Digital Omnibus amendments</x:t>
        </x:is>
      </x:c>
      <x:c r="M164" s="84" t="str">
        <x:v>Official PDF text supplied in local workspace inspected; proposed right column compared with baseline. Individual tabled amendment; subsequent committee/plenary disposition not checked. PET wording occurs in text proposed for deletion; deletion is mapped, not a new safeguard. Attribution: The proposing MEPs are the signatories named above this amendment in the official tabled-amendment document.</x:v>
      </x:c>
      <x:c r="N164" s="86" t="inlineStr">
        <x:is>
          <x:t xml:space="preserve">Official procedure and document list</x:t>
        </x:is>
      </x:c>
      <x:c r="O164" s="86" t="inlineStr">
        <x:is>
          <x:t xml:space="preserve">Official amendment signatories</x:t>
        </x:is>
      </x:c>
      <x:c r="P164" s="49"/>
      <x:c r="Q164" s="50" t="str">
        <x:v>Unscored</x:v>
      </x:c>
      <x:c r="R164" s="50" t="str">
        <x:v>Deletes the separate compensation clause but argues that existing arrangements can cover directly related costs. Whether this reduces practical PET support or removes duplicative charging is unresolved, so no directional score is assigned.</x:v>
      </x:c>
      <x:c r="S164" s="50" t="str">
        <x:v>Medium</x:v>
      </x:c>
      <x:c r="T164" s="50" t="str">
        <x:v>No</x:v>
      </x:c>
      <x:c r="U164" s="50" t="str">
        <x:v>Not addressed</x:v>
      </x:c>
      <x:c r="V164" s="50" t="str">
        <x:v>Justification invokes existing fair and proportionate compensation safeguards.</x:v>
      </x:c>
      <x:c r="W164" s="50" t="str">
        <x:v>Proposed Article 20(2) expressly reimburses compliance costs including anonymisation, pseudonymisation and aggregation.</x:v>
      </x:c>
      <x:c r="X164" s="50" t="str">
        <x:v>Deletes the proposed separate compensation provision that expressly covered anonymisation, pseudonymisation and aggregation costs, citing barriers to effective public-sector access.</x:v>
      </x:c>
      <x:c r="Y164" s="50" t="str">
        <x:v>PET direction cannot be separated reliably from broader framework or compensation changes.</x:v>
      </x:c>
      <x:c r="Z164" s="50" t="str">
        <x:v>Amendment 674 — Article 1 – paragraph 1 – point 12 Regulation (EU) 2023/2854 Article 20 – paragraph 2</x:v>
      </x:c>
      <x:c r="AA164" s="50" t="str">
        <x:v>PE791.071v01-00; Amendment 674; PDF page 114; baseline and proposed columns plus signatory heading</x:v>
      </x:c>
      <x:c r="AB164" s="50" t="str">
        <x:v>Full official Parliament PDF downloaded through its browser PDF viewer on 24 September 2026; original/proposed text and individual signatory heading inspected. Score is an analytical interpretation, not a source-provided label.</x:v>
      </x:c>
      <x:c r="AC164" s="51" t="n">
        <x:v>46289</x:v>
      </x:c>
      <x:c r="AD164" s="50" t="str">
        <x:v>PET-MEP-164</x:v>
      </x:c>
      <x:c r="AE164" t="n">
        <x:f>IF(ISNUMBER(P164),1,0)</x:f>
        <x:v>0</x:v>
      </x:c>
    </x:row>
    <x:row r="165" ht="98" customHeight="1">
      <x:c r="A165" s="84" t="str">
        <x:v>Digital Omnibus COM(2025)837 — MEP Amendment 675</x:v>
      </x:c>
      <x:c r="B165" s="84" t="str">
        <x:v>Named technique</x:v>
      </x:c>
      <x:c r="C165" s="84" t="str">
        <x:v>Jörgen Warborn, Arba Kokalari</x:v>
      </x:c>
      <x:c r="D165" s="84" t="str"/>
      <x:c r="E165" s="84" t="str">
        <x:v>Named signatories to tabled amendment</x:v>
      </x:c>
      <x:c r="F165" s="84" t="str">
        <x:v>Amendment 675 — Article 1 – paragraph 1 – point 12 Regulation (EU) 2023/2854 Article 20 – paragraph 2</x:v>
      </x:c>
      <x:c r="G165" s="84" t="str">
        <x:v>European Parliament tabled committee amendment
Proposed amendment — ITRE/LIBE draft-report stage</x:v>
      </x:c>
      <x:c r="H165" s="84" t="str">
        <x:v>Anonymisation; pseudonymisation; aggregation (cost recovery)</x:v>
      </x:c>
      <x:c r="I165" s="84" t="str">
        <x:v>Extends compensation, including named anonymisation, pseudonymisation and aggregation costs plus reasonable margin, to both Article 15a(2) and15a(3) requests.</x:v>
      </x:c>
      <x:c r="J165" s="84" t="str">
        <x:v>No binding legal effect; proposed change to pending legislation, not an adopted rule.</x:v>
      </x:c>
      <x:c r="K165" s="85" t="n">
        <x:v>46230.5</x:v>
      </x:c>
      <x:c r="L165" s="86" t="inlineStr">
        <x:is>
          <x:t xml:space="preserve">European Parliament PE791.071v01-00, Digital Omnibus amendments</x:t>
        </x:is>
      </x:c>
      <x:c r="M165"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5" s="86" t="inlineStr">
        <x:is>
          <x:t xml:space="preserve">Official procedure and document list</x:t>
        </x:is>
      </x:c>
      <x:c r="O165" s="86" t="inlineStr">
        <x:is>
          <x:t xml:space="preserve">Official amendment signatories</x:t>
        </x:is>
      </x:c>
      <x:c r="P165" s="46" t="n">
        <x:v>1</x:v>
      </x:c>
      <x:c r="Q165" s="47" t="str">
        <x:v>Favourable</x:v>
      </x:c>
      <x:c r="R165" s="47" t="str">
        <x:v>Extends reimbursement of those costs to emergency requests under Article 15a(2). This provides limited additional financial support for applying the techniques.</x:v>
      </x:c>
      <x:c r="S165" s="47" t="str">
        <x:v>High</x:v>
      </x:c>
      <x:c r="T165" s="47" t="str">
        <x:v>Yes</x:v>
      </x:c>
      <x:c r="U165" s="47" t="str">
        <x:v>Not addressed</x:v>
      </x:c>
      <x:c r="V165" s="47" t="str">
        <x:v>Fair compensation; disclosed calculation; reasonable margin.</x:v>
      </x:c>
      <x:c r="W165" s="47" t="str">
        <x:v>Compensation for named PET costs is limited to requests under Article 15a(3).</x:v>
      </x:c>
      <x:c r="X165" s="47" t="str">
        <x:v>Extends compensation, including named anonymisation, pseudonymisation and aggregation costs plus reasonable margin, to both Article 15a(2) and15a(3) requests.</x:v>
      </x:c>
      <x:c r="Y165" s="47" t="str"/>
      <x:c r="Z165" s="47" t="str">
        <x:v>Amendment 675 — Article 1 – paragraph 1 – point 12 Regulation (EU) 2023/2854 Article 20 – paragraph 2</x:v>
      </x:c>
      <x:c r="AA165" s="47" t="str">
        <x:v>PE791.071v01-00; Amendment 675; PDF page 115; baseline and proposed columns plus signatory heading</x:v>
      </x:c>
      <x:c r="AB165" s="47" t="str">
        <x:v>Full official Parliament PDF downloaded through its browser PDF viewer on 24 September 2026; original/proposed text and individual signatory heading inspected. Score is an analytical interpretation, not a source-provided label.</x:v>
      </x:c>
      <x:c r="AC165" s="48" t="n">
        <x:v>46289</x:v>
      </x:c>
      <x:c r="AD165" s="47" t="str">
        <x:v>PET-MEP-165</x:v>
      </x:c>
      <x:c r="AE165" t="n">
        <x:f>IF(ISNUMBER(P165),1,0)</x:f>
        <x:v>1</x:v>
      </x:c>
    </x:row>
    <x:row r="166" ht="98" customHeight="1">
      <x:c r="A166" s="84" t="str">
        <x:v>Digital Omnibus COM(2025)837 — MEP Amendment 717</x:v>
      </x:c>
      <x:c r="B166" s="84" t="str">
        <x:v>Named technique</x:v>
      </x:c>
      <x:c r="C166" s="84" t="str">
        <x:v>Julie Rechagneux, Mélanie Disdier, Aleksandar Nikolic, Pierre-Romain Thionnet, Alexandre Varaut, Fabrice Leggeri, Marion Maréchal, António Tânger Corrêa, Christophe Bay</x:v>
      </x:c>
      <x:c r="D166" s="84" t="str"/>
      <x:c r="E166" s="84" t="str">
        <x:v>Named signatories to tabled amendment</x:v>
      </x:c>
      <x:c r="F166" s="84" t="str">
        <x:v>Amendment 717 — Article 1 – paragraph 1 – point 18 Regulation (EU) 2023/2854 Article 32a (new) – paragraph 1a (new)</x:v>
      </x:c>
      <x:c r="G166" s="84" t="str">
        <x:v>European Parliament tabled committee amendment
Proposed amendment — ITRE/LIBE draft-report stage</x:v>
      </x:c>
      <x:c r="H166" s="84" t="str">
        <x:v>State-of-the-art pseudonymisation</x:v>
      </x:c>
      <x:c r="I166" s="84" t="str">
        <x:v>Adds voluntary registration for specified processing-service providers, including those applying state-of-the-art pseudonymisation, to monitor implementation and collect best practices.</x:v>
      </x:c>
      <x:c r="J166" s="84" t="str">
        <x:v>No binding legal effect; proposed change to pending legislation, not an adopted rule.</x:v>
      </x:c>
      <x:c r="K166" s="85" t="n">
        <x:v>46230.5</x:v>
      </x:c>
      <x:c r="L166" s="86" t="inlineStr">
        <x:is>
          <x:t xml:space="preserve">European Parliament PE791.071v01-00, Digital Omnibus amendments</x:t>
        </x:is>
      </x:c>
      <x:c r="M166"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6" s="86" t="inlineStr">
        <x:is>
          <x:t xml:space="preserve">Official procedure and document list</x:t>
        </x:is>
      </x:c>
      <x:c r="O166" s="86" t="inlineStr">
        <x:is>
          <x:t xml:space="preserve">Official amendment signatories</x:t>
        </x:is>
      </x:c>
      <x:c r="P166" s="49" t="n">
        <x:v>1</x:v>
      </x:c>
      <x:c r="Q166" s="50" t="str">
        <x:v>Favourable</x:v>
      </x:c>
      <x:c r="R166" s="50" t="str">
        <x:v>Adds registration of providers using advanced pseudonymisation to gather implementation evidence and best practices. This is limited practical support without making registration compulsory or exempting processing from GDPR.</x:v>
      </x:c>
      <x:c r="S166" s="50" t="str">
        <x:v>High</x:v>
      </x:c>
      <x:c r="T166" s="50" t="str">
        <x:v>Yes</x:v>
      </x:c>
      <x:c r="U166" s="50" t="str">
        <x:v>Not addressed</x:v>
      </x:c>
      <x:c r="V166" s="50" t="str">
        <x:v>Voluntary participation; monitoring; extraterritorial risks are a registration category, not a transfer permission.</x:v>
      </x:c>
      <x:c r="W166" s="50" t="str">
        <x:v>No corresponding paragraph establishes this voluntary best-practice registration scheme.</x:v>
      </x:c>
      <x:c r="X166" s="50" t="str">
        <x:v>Adds voluntary registration for specified processing-service providers, including those applying state-of-the-art pseudonymisation, to monitor implementation and collect best practices.</x:v>
      </x:c>
      <x:c r="Y166" s="50" t="str"/>
      <x:c r="Z166" s="50" t="str">
        <x:v>Amendment 717 — Article 1 – paragraph 1 – point 18 Regulation (EU) 2023/2854 Article 32a (new) – paragraph 1a (new)</x:v>
      </x:c>
      <x:c r="AA166" s="50" t="str">
        <x:v>PE791.071v01-00; Amendment 717; PDF page 143; baseline and proposed columns plus signatory heading</x:v>
      </x:c>
      <x:c r="AB166" s="50" t="str">
        <x:v>Full official Parliament PDF downloaded through its browser PDF viewer on 24 September 2026; original/proposed text and individual signatory heading inspected. Score is an analytical interpretation, not a source-provided label.</x:v>
      </x:c>
      <x:c r="AC166" s="51" t="n">
        <x:v>46289</x:v>
      </x:c>
      <x:c r="AD166" s="50" t="str">
        <x:v>PET-MEP-166</x:v>
      </x:c>
      <x:c r="AE166" t="n">
        <x:f>IF(ISNUMBER(P166),1,0)</x:f>
        <x:v>1</x:v>
      </x:c>
    </x:row>
    <x:row r="167" ht="126" customHeight="1">
      <x:c r="A167" s="84" t="str">
        <x:v>Digital Omnibus COM(2025)837 — MEP Amendment 730</x:v>
      </x:c>
      <x:c r="B167" s="84" t="str">
        <x:v>Related privacy wording</x:v>
      </x:c>
      <x:c r="C167" s="84" t="str">
        <x:v>Julie Rechagneux, Mélanie Disdier, Aleksandar Nikolic, Pierre-Romain Thionnet, Alexandre Varaut, Fabrice Leggeri, Marion Maréchal, Christophe Bay</x:v>
      </x:c>
      <x:c r="D167" s="84" t="str"/>
      <x:c r="E167" s="84" t="str">
        <x:v>Named signatories to tabled amendment</x:v>
      </x:c>
      <x:c r="F167" s="84" t="str">
        <x:v>Amendment 730 — Article 1 – paragraph 1 – point 18 Regulation (EU) 2023/2854 Article 32c – paragraph 1 – point c</x:v>
      </x:c>
      <x:c r="G167" s="84" t="str">
        <x:v>European Parliament tabled committee amendment
Proposed amendment — ITRE/LIBE draft-report stage</x:v>
      </x:c>
      <x:c r="H167" s="84" t="str">
        <x:v>Encryption; anonymisation; pseudonymisation; state-of-the-art PETs</x:v>
      </x:c>
      <x:c r="I167" s="84" t="str">
        <x:v>Requires intermediaries to provide necessary data-exchange tools and systematically prevent re-identification, breaches and unlawful handling; requires state-of-the-art PETs where data are provided pseudonymised or anonymised.</x:v>
      </x:c>
      <x:c r="J167" s="84" t="str">
        <x:v>No binding legal effect; proposed change to pending legislation, not an adopted rule.</x:v>
      </x:c>
      <x:c r="K167" s="85" t="n">
        <x:v>46230.5</x:v>
      </x:c>
      <x:c r="L167" s="86" t="inlineStr">
        <x:is>
          <x:t xml:space="preserve">European Parliament PE791.071v01-00, Digital Omnibus amendments</x:t>
        </x:is>
      </x:c>
      <x:c r="M167" s="84" t="str">
        <x:v>Source wording: “privacy-enhancing techniques” (Amendment 730 — Article 1 – paragraph 1 – point 18 Regulation (EU) 2023/2854 Article 32c – paragraph 1 – point c).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7" s="86" t="inlineStr">
        <x:is>
          <x:t xml:space="preserve">Official procedure and document list</x:t>
        </x:is>
      </x:c>
      <x:c r="O167" s="86" t="inlineStr">
        <x:is>
          <x:t xml:space="preserve">Official amendment signatories</x:t>
        </x:is>
      </x:c>
      <x:c r="P167" s="46" t="n">
        <x:v>2</x:v>
      </x:c>
      <x:c r="Q167" s="47" t="str">
        <x:v>Strongly favourable</x:v>
      </x:c>
      <x:c r="R167" s="47" t="str">
        <x:v>Makes necessary tools available and expressly requires state-of-the-art PETs for pseudonymised or anonymised data. This materially strengthens deployment, although the original express request-or-approval safeguard is removed.</x:v>
      </x:c>
      <x:c r="S167" s="47" t="str">
        <x:v>High</x:v>
      </x:c>
      <x:c r="T167" s="47" t="str">
        <x:v>Yes</x:v>
      </x:c>
      <x:c r="U167" s="47" t="str">
        <x:v>Not addressed</x:v>
      </x:c>
      <x:c r="V167" s="47" t="str">
        <x:v>Systematic prevention of re-identification, breaches and unlawful handling; approval qualifier removed.</x:v>
      </x:c>
      <x:c r="W167" s="47" t="str">
        <x:v>Intermediary encryption, anonymisation and pseudonymisation tools are optional and require request or approval.</x:v>
      </x:c>
      <x:c r="X167" s="47" t="str">
        <x:v>Requires intermediaries to provide necessary data-exchange tools and systematically prevent re-identification, breaches and unlawful handling; requires state-of-the-art PETs where data are provided pseudonymised or anonymised.</x:v>
      </x:c>
      <x:c r="Y167" s="47" t="str"/>
      <x:c r="Z167" s="47" t="str">
        <x:v>Amendment 730 — Article 1 – paragraph 1 – point 18 Regulation (EU) 2023/2854 Article 32c – paragraph 1 – point c</x:v>
      </x:c>
      <x:c r="AA167" s="47" t="str">
        <x:v>PE791.071v01-00; Amendment 730; PDF page 150; baseline and proposed columns plus signatory heading</x:v>
      </x:c>
      <x:c r="AB167" s="47" t="str">
        <x:v>Full official Parliament PDF downloaded through its browser PDF viewer on 24 September 2026; original/proposed text and individual signatory heading inspected. Score is an analytical interpretation, not a source-provided label.</x:v>
      </x:c>
      <x:c r="AC167" s="48" t="n">
        <x:v>46289</x:v>
      </x:c>
      <x:c r="AD167" s="47" t="str">
        <x:v>PET-MEP-167</x:v>
      </x:c>
      <x:c r="AE167" t="n">
        <x:f>IF(ISNUMBER(P167),1,0)</x:f>
        <x:v>1</x:v>
      </x:c>
    </x:row>
    <x:row r="168" ht="98" customHeight="1">
      <x:c r="A168" s="84" t="str">
        <x:v>Digital Omnibus COM(2025)837 — MEP Amendment 731</x:v>
      </x:c>
      <x:c r="B168" s="84" t="str">
        <x:v>Named technique</x:v>
      </x:c>
      <x:c r="C168" s="84" t="str">
        <x:v>Elena Sancho Murillo, Marina Kaljurand, Brando Benifei, José Cepeda, Lina Gálvez, Francisco Assis, Alex Agius Saliba</x:v>
      </x:c>
      <x:c r="D168" s="84" t="str"/>
      <x:c r="E168" s="84" t="str">
        <x:v>Named signatories to tabled amendment</x:v>
      </x:c>
      <x:c r="F168" s="84" t="str">
        <x:v>Amendment 731 — Article 1 – paragraph 1 – point 18 Regulation (EU) 2023/2854 Article 32c – paragraph 1 – point c</x:v>
      </x:c>
      <x:c r="G168" s="84" t="str">
        <x:v>European Parliament tabled committee amendment
Proposed amendment — ITRE/LIBE draft-report stage</x:v>
      </x:c>
      <x:c r="H168" s="84" t="str">
        <x:v>Encryption; anonymisation; pseudonymisation</x:v>
      </x:c>
      <x:c r="I168" s="84" t="str">
        <x:v>Retains optional intermediary encryption/anonymisation/pseudonymisation tools but requires explicit request or approval by data holders, or explicit consent by data subjects.</x:v>
      </x:c>
      <x:c r="J168" s="84" t="str">
        <x:v>No binding legal effect; proposed change to pending legislation, not an adopted rule.</x:v>
      </x:c>
      <x:c r="K168" s="85" t="n">
        <x:v>46230.5</x:v>
      </x:c>
      <x:c r="L168" s="86" t="inlineStr">
        <x:is>
          <x:t xml:space="preserve">European Parliament PE791.071v01-00, Digital Omnibus amendments</x:t>
        </x:is>
      </x:c>
      <x:c r="M168" s="84" t="str">
        <x:v>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8" s="86" t="inlineStr">
        <x:is>
          <x:t xml:space="preserve">Official procedure and document list</x:t>
        </x:is>
      </x:c>
      <x:c r="O168" s="86" t="inlineStr">
        <x:is>
          <x:t xml:space="preserve">Official amendment signatories</x:t>
        </x:is>
      </x:c>
      <x:c r="P168" s="49" t="n">
        <x:v>0</x:v>
      </x:c>
      <x:c r="Q168" s="50" t="str">
        <x:v>Neutral or mixed</x:v>
      </x:c>
      <x:c r="R168" s="50" t="str">
        <x:v>Retains the tools and holder approval while specifying explicit consent for data subjects. That consent refinement does not independently show stronger or weaker PET support.</x:v>
      </x:c>
      <x:c r="S168" s="50" t="str">
        <x:v>High</x:v>
      </x:c>
      <x:c r="T168" s="50" t="str">
        <x:v>Yes</x:v>
      </x:c>
      <x:c r="U168" s="50" t="str">
        <x:v>Not addressed</x:v>
      </x:c>
      <x:c r="V168" s="50" t="str">
        <x:v>Explicit data-subject consent; optional tools; holder request or approval retained.</x:v>
      </x:c>
      <x:c r="W168" s="50" t="str">
        <x:v>Optional intermediary tools require an explicit request or approval by holders or data subjects.</x:v>
      </x:c>
      <x:c r="X168" s="50" t="str">
        <x:v>Retains optional intermediary encryption/anonymisation/pseudonymisation tools but requires explicit request or approval by data holders, or explicit consent by data subjects.</x:v>
      </x:c>
      <x:c r="Y168" s="50" t="str"/>
      <x:c r="Z168" s="50" t="str">
        <x:v>Amendment 731 — Article 1 – paragraph 1 – point 18 Regulation (EU) 2023/2854 Article 32c – paragraph 1 – point c</x:v>
      </x:c>
      <x:c r="AA168" s="50" t="str">
        <x:v>PE791.071v01-00; Amendment 731; PDF page 150; baseline and proposed columns plus signatory heading</x:v>
      </x:c>
      <x:c r="AB168" s="50" t="str">
        <x:v>Full official Parliament PDF downloaded through its browser PDF viewer on 24 September 2026; original/proposed text and individual signatory heading inspected. Score is an analytical interpretation, not a source-provided label.</x:v>
      </x:c>
      <x:c r="AC168" s="51" t="n">
        <x:v>46289</x:v>
      </x:c>
      <x:c r="AD168" s="50" t="str">
        <x:v>PET-MEP-168</x:v>
      </x:c>
      <x:c r="AE168" t="n">
        <x:f>IF(ISNUMBER(P168),1,0)</x:f>
        <x:v>1</x:v>
      </x:c>
    </x:row>
    <x:row r="169" ht="112" customHeight="1">
      <x:c r="A169" s="84" t="str">
        <x:v>Digital Omnibus COM(2025)837 — MEP Amendment 771</x:v>
      </x:c>
      <x:c r="B169" s="84" t="str">
        <x:v>Related privacy wording</x:v>
      </x:c>
      <x:c r="C169" s="84" t="str">
        <x:v>Michael McNamara, Irena Joveva, Oihane Agirregoitia Martínez, Veronika Cifrová Ostrihoňová, Christophe Grudler</x:v>
      </x:c>
      <x:c r="D169" s="84" t="str"/>
      <x:c r="E169" s="84" t="str">
        <x:v>Named signatories to tabled amendment</x:v>
      </x:c>
      <x:c r="F169" s="84" t="str">
        <x:v>Amendment 771 — Article 1 – paragraph 1 – point 18 Regulation (EU) 2023/2854 Article 32f – paragraph 5a (new)</x:v>
      </x:c>
      <x:c r="G169" s="84" t="str">
        <x:v>European Parliament tabled committee amendment
Proposed amendment — ITRE/LIBE draft-report stage</x:v>
      </x:c>
      <x:c r="H169" s="84" t="str">
        <x:v>Privacy-preserving techniques (documentation)</x:v>
      </x:c>
      <x:c r="I169" s="84" t="str">
        <x:v>Requires recognised data-altruism organisations to keep records describing technical means, including techniques used to preserve privacy and data protection.</x:v>
      </x:c>
      <x:c r="J169" s="84" t="str">
        <x:v>No binding legal effect; proposed change to pending legislation, not an adopted rule.</x:v>
      </x:c>
      <x:c r="K169" s="85" t="n">
        <x:v>46230.5</x:v>
      </x:c>
      <x:c r="L169" s="86" t="inlineStr">
        <x:is>
          <x:t xml:space="preserve">European Parliament PE791.071v01-00, Digital Omnibus amendments</x:t>
        </x:is>
      </x:c>
      <x:c r="M169" s="84" t="str">
        <x:v>Exact PET wording could not be confirmed in the cited passage.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69" s="86" t="inlineStr">
        <x:is>
          <x:t xml:space="preserve">Official procedure and document list</x:t>
        </x:is>
      </x:c>
      <x:c r="O169" s="86" t="inlineStr">
        <x:is>
          <x:t xml:space="preserve">Official amendment signatories</x:t>
        </x:is>
      </x:c>
      <x:c r="P169" s="46" t="n">
        <x:v>0</x:v>
      </x:c>
      <x:c r="Q169" s="47" t="str">
        <x:v>Neutral or mixed</x:v>
      </x:c>
      <x:c r="R169" s="47" t="str">
        <x:v>Adds a general recordkeeping obligation that includes descriptions of privacy techniques. It documents their use without introducing a distinct technology adoption requirement or incentive.</x:v>
      </x:c>
      <x:c r="S169" s="47" t="str">
        <x:v>High</x:v>
      </x:c>
      <x:c r="T169" s="47" t="str">
        <x:v>Yes</x:v>
      </x:c>
      <x:c r="U169" s="47" t="str">
        <x:v>Not addressed</x:v>
      </x:c>
      <x:c r="V169" s="47" t="str">
        <x:v>Records of recipients, dates, purposes, fees and technical means.</x:v>
      </x:c>
      <x:c r="W169" s="47" t="str">
        <x:v>No corresponding new paragraph specifies these data-altruism records.</x:v>
      </x:c>
      <x:c r="X169" s="47" t="str">
        <x:v>Requires recognised data-altruism organisations to keep records describing technical means, including techniques used to preserve privacy and data protection.</x:v>
      </x:c>
      <x:c r="Y169" s="47" t="str"/>
      <x:c r="Z169" s="47" t="str">
        <x:v>Amendment 771 — Article 1 – paragraph 1 – point 18 Regulation (EU) 2023/2854 Article 32f – paragraph 5a (new)</x:v>
      </x:c>
      <x:c r="AA169" s="47" t="str">
        <x:v>PE791.071v01-00; Amendment 771; PDF page 172; baseline and proposed columns plus signatory heading</x:v>
      </x:c>
      <x:c r="AB169" s="47" t="str">
        <x:v>Full official Parliament PDF downloaded through its browser PDF viewer on 24 September 2026; original/proposed text and individual signatory heading inspected. Score is an analytical interpretation, not a source-provided label.</x:v>
      </x:c>
      <x:c r="AC169" s="48" t="n">
        <x:v>46289</x:v>
      </x:c>
      <x:c r="AD169" s="47" t="str">
        <x:v>PET-MEP-169</x:v>
      </x:c>
      <x:c r="AE169" t="n">
        <x:f>IF(ISNUMBER(P169),1,0)</x:f>
        <x:v>1</x:v>
      </x:c>
    </x:row>
    <x:row r="170" ht="126" customHeight="1">
      <x:c r="A170" s="84" t="str">
        <x:v>Digital Omnibus COM(2025)837 — MEP Amendment 772</x:v>
      </x:c>
      <x:c r="B170" s="84" t="str">
        <x:v>Related privacy wording</x:v>
      </x:c>
      <x:c r="C170" s="84" t="str">
        <x:v>Julie Rechagneux, Mélanie Disdier, Aleksandar Nikolic, Pierre-Romain Thionnet, Alexandre Varaut, Fabrice Leggeri, Marion Maréchal, Christophe Bay</x:v>
      </x:c>
      <x:c r="D170" s="84" t="str"/>
      <x:c r="E170" s="84" t="str">
        <x:v>Named signatories to tabled amendment</x:v>
      </x:c>
      <x:c r="F170" s="84" t="str">
        <x:v>Amendment 772 — Article 1 – paragraph 1 – point 18 Regulation (EU) 2023/2854 Article 32f – paragraph 5a (new)</x:v>
      </x:c>
      <x:c r="G170" s="84" t="str">
        <x:v>European Parliament tabled committee amendment
Proposed amendment — ITRE/LIBE draft-report stage</x:v>
      </x:c>
      <x:c r="H170" s="84" t="str">
        <x:v>Pseudonymisation; anonymisation; state-of-the-art PETs</x:v>
      </x:c>
      <x:c r="I170" s="84" t="str">
        <x:v>Requires recognised data-altruism organisations to prevent re-identification, breaches and unlawful handling, and apply state-of-the-art PETs when processing or sharing pseudonymised/anonymised data.</x:v>
      </x:c>
      <x:c r="J170" s="84" t="str">
        <x:v>No binding legal effect; proposed change to pending legislation, not an adopted rule.</x:v>
      </x:c>
      <x:c r="K170" s="85" t="n">
        <x:v>46230.5</x:v>
      </x:c>
      <x:c r="L170" s="86" t="inlineStr">
        <x:is>
          <x:t xml:space="preserve">European Parliament PE791.071v01-00, Digital Omnibus amendments</x:t>
        </x:is>
      </x:c>
      <x:c r="M170" s="84" t="str">
        <x:v>Source wording: “privacy-enhancing techniques” (Amendment 772 — Article 1 – paragraph 1 – point 18 Regulation (EU) 2023/2854 Article 32f – paragraph 5a (new)). Official PDF text supplied in local workspace inspected; proposed right column compared with baseline. Individual tabled amendment; subsequent committee/plenary disposition not checked. Attribution: The proposing MEPs are the signatories named above this amendment in the official tabled-amendment document.</x:v>
      </x:c>
      <x:c r="N170" s="86" t="inlineStr">
        <x:is>
          <x:t xml:space="preserve">Official procedure and document list</x:t>
        </x:is>
      </x:c>
      <x:c r="O170" s="86" t="inlineStr">
        <x:is>
          <x:t xml:space="preserve">Official amendment signatories</x:t>
        </x:is>
      </x:c>
      <x:c r="P170" s="49" t="n">
        <x:v>2</x:v>
      </x:c>
      <x:c r="Q170" s="50" t="str">
        <x:v>Strongly favourable</x:v>
      </x:c>
      <x:c r="R170" s="50" t="str">
        <x:v>Adds an operative duty to apply state-of-the-art PETs when using pseudonymised or anonymised data. This is a substantial strengthening of both deployment and preventive safeguards.</x:v>
      </x:c>
      <x:c r="S170" s="50" t="str">
        <x:v>High</x:v>
      </x:c>
      <x:c r="T170" s="50" t="str">
        <x:v>Yes</x:v>
      </x:c>
      <x:c r="U170" s="50" t="str">
        <x:v>Not addressed</x:v>
      </x:c>
      <x:c r="V170" s="50" t="str">
        <x:v>Prevention of re-identification, data breaches and unlawful acquisition, use or disclosure.</x:v>
      </x:c>
      <x:c r="W170" s="50" t="str">
        <x:v>No corresponding paragraph mandates preventive PET measures for data-altruism organisations.</x:v>
      </x:c>
      <x:c r="X170" s="50" t="str">
        <x:v>Requires recognised data-altruism organisations to prevent re-identification, breaches and unlawful handling, and apply state-of-the-art PETs when processing or sharing pseudonymised/anonymised data.</x:v>
      </x:c>
      <x:c r="Y170" s="50" t="str"/>
      <x:c r="Z170" s="50" t="str">
        <x:v>Amendment 772 — Article 1 – paragraph 1 – point 18 Regulation (EU) 2023/2854 Article 32f – paragraph 5a (new)</x:v>
      </x:c>
      <x:c r="AA170" s="50" t="str">
        <x:v>PE791.071v01-00; Amendment 772; PDF page 173; baseline and proposed columns plus signatory heading</x:v>
      </x:c>
      <x:c r="AB170" s="50" t="str">
        <x:v>Full official Parliament PDF downloaded through its browser PDF viewer on 24 September 2026; original/proposed text and individual signatory heading inspected. Score is an analytical interpretation, not a source-provided label.</x:v>
      </x:c>
      <x:c r="AC170" s="51" t="n">
        <x:v>46289</x:v>
      </x:c>
      <x:c r="AD170" s="50" t="str">
        <x:v>PET-MEP-170</x:v>
      </x:c>
      <x:c r="AE170" t="n">
        <x:f>IF(ISNUMBER(P170),1,0)</x:f>
        <x:v>1</x:v>
      </x:c>
    </x:row>
    <x:row r="171" ht="98" customHeight="1">
      <x:c r="A171" s="84" t="str">
        <x:v>Digital Omnibus — PE791.072v01-00, 2025/0360(COD)</x:v>
      </x:c>
      <x:c r="B171" s="84" t="str">
        <x:v>Related privacy wording</x:v>
      </x:c>
      <x:c r="C171" s="84" t="str">
        <x:v>Julie Rechagneux; Mélanie Disdier; Aleksandar Nikolic; Pierre-Romain Thionnet; Alexandre Varaut; Fabrice Leggeri; Marion Maréchal; Christophe Bay</x:v>
      </x:c>
      <x:c r="D171" s="84" t="str"/>
      <x:c r="E171" s="84" t="str">
        <x:v>Named signatories to tabled amendment</x:v>
      </x:c>
      <x:c r="F171" s="84" t="str">
        <x:v>Amendment 793: proposed Data Act Art32i(1a)</x:v>
      </x:c>
      <x:c r="G171" s="84" t="str">
        <x:v>MEP tabled amendment
Tabled committee amendment; not adopted law or confirmed committee position</x:v>
      </x:c>
      <x:c r="H171" s="84" t="str">
        <x:v>Anonymisation; pseudonymisation; privacy-preserving/enhancing techniques</x:v>
      </x:c>
      <x:c r="I171" s="84" t="str">
        <x:v>Would require public-sector reuse safeguards against reidentification and misuse, applying current PETs; prioritises anonymisation or alternative safeguards.</x:v>
      </x:c>
      <x:c r="J171" s="84" t="str">
        <x:v>Suggested operative amendment only.</x:v>
      </x:c>
      <x:c r="K171" s="85" t="n">
        <x:v>46230.5</x:v>
      </x:c>
      <x:c r="L171" s="86" t="inlineStr">
        <x:is>
          <x:t xml:space="preserve">Joint ITRE/LIBE amendments PE791.072v01-00</x:t>
        </x:is>
      </x:c>
      <x:c r="M171" s="84" t="str">
        <x:v>Source wording: “privacy-enhancing techniques; privacy- preserving techniques” (Amendment 793: proposed Data Act Art32i(1a)). Official PDF downloaded and provision text read. Printed pages appearing in extracted block: [11].  Attribution: The proposing MEPs are the signatories named above this amendment in the official tabled-amendment document.</x:v>
      </x:c>
      <x:c r="N171" s="86" t="inlineStr">
        <x:is>
          <x:t xml:space="preserve">Supporting official source</x:t>
        </x:is>
      </x:c>
      <x:c r="O171" s="86" t="inlineStr">
        <x:is>
          <x:t xml:space="preserve">Official amendment signatories</x:t>
        </x:is>
      </x:c>
      <x:c r="P171" s="46" t="n">
        <x:v>2</x:v>
      </x:c>
      <x:c r="Q171" s="47" t="str">
        <x:v>Strongly favourable</x:v>
      </x:c>
      <x:c r="R171" s="47" t="str">
        <x:v>Adds a mandatory use of current privacy-preserving techniques when public bodies release pseudonymised or anonymised data for reuse. This materially strengthens operational PET deployment, supported by binding conditions against re-identification and misuse.</x:v>
      </x:c>
      <x:c r="S171" s="47" t="str">
        <x:v>High</x:v>
      </x:c>
      <x:c r="T171" s="47" t="str">
        <x:v>Yes</x:v>
      </x:c>
      <x:c r="U171" s="47" t="str">
        <x:v>Not addressed</x:v>
      </x:c>
      <x:c r="V171" s="47" t="str">
        <x:v>Appropriate technical and organisational controls; anonymisation first; binding re-user conditions; protection against misuse and re-identification.</x:v>
      </x:c>
      <x:c r="W171" s="47" t="str">
        <x:v>No equivalent paragraph in the Commission proposal.</x:v>
      </x:c>
      <x:c r="X171" s="47" t="str">
        <x:v>Would require public-sector reuse safeguards against reidentification and misuse, applying current PETs; prioritises anonymisation or alternative safeguards.</x:v>
      </x:c>
      <x:c r="Y171" s="47" t="str"/>
      <x:c r="Z171" s="47" t="str">
        <x:v>Amendment 793: proposed Data Act Art32i(1a)</x:v>
      </x:c>
      <x:c r="AA171" s="47" t="str">
        <x:v>Amendment 793; PDF page 11; original and amendment columns plus signature block.</x:v>
      </x:c>
      <x:c r="AB171" s="47" t="str">
        <x:v>Official EP PDF downloaded through its public document page; complete amendment, printed baseline and named signature block read and compared on 24 September 2026.</x:v>
      </x:c>
      <x:c r="AC171" s="48" t="n">
        <x:v>46289</x:v>
      </x:c>
      <x:c r="AD171" s="47" t="str">
        <x:v>PET-MEP-171</x:v>
      </x:c>
      <x:c r="AE171" t="n">
        <x:f>IF(ISNUMBER(P171),1,0)</x:f>
        <x:v>1</x:v>
      </x:c>
    </x:row>
    <x:row r="172" ht="112" customHeight="1">
      <x:c r="A172" s="84" t="str">
        <x:v>Digital Omnibus — PE791.072v01-00, 2025/0360(COD)</x:v>
      </x:c>
      <x:c r="B172" s="84" t="str">
        <x:v>Named technique</x:v>
      </x:c>
      <x:c r="C172" s="84" t="str">
        <x:v>Julie Rechagneux; Mélanie Disdier; Aleksandar Nikolic; Pierre-Romain Thionnet; Alexandre Varaut; Fabrice Leggeri; Marion Maréchal; Christophe Bay</x:v>
      </x:c>
      <x:c r="D172" s="84" t="str"/>
      <x:c r="E172" s="84" t="str">
        <x:v>Named signatories to tabled amendment</x:v>
      </x:c>
      <x:c r="F172" s="84" t="str">
        <x:v>Amendment 803: proposed Data Act Art32j(2a), justification</x:v>
      </x:c>
      <x:c r="G172" s="84" t="str">
        <x:v>MEP tabled amendment
Tabled committee amendment; not adopted law or confirmed committee position</x:v>
      </x:c>
      <x:c r="H172" s="84" t="str">
        <x:v>Anonymisation; reidentification prohibition</x:v>
      </x:c>
      <x:c r="I172" s="84" t="str">
        <x:v>Justification discusses bans on reidentification and permitted anonymisation research; operative amendment instead restricts harmful third-country access.</x:v>
      </x:c>
      <x:c r="J172" s="84" t="str">
        <x:v>Suggested amendment; PET discussion is in justification.</x:v>
      </x:c>
      <x:c r="K172" s="85" t="n">
        <x:v>46230.5</x:v>
      </x:c>
      <x:c r="L172" s="86" t="inlineStr">
        <x:is>
          <x:t xml:space="preserve">Joint ITRE/LIBE amendments PE791.072v01-00</x:t>
        </x:is>
      </x:c>
      <x:c r="M172" s="84" t="str">
        <x:v>Official PDF downloaded and provision text read. Printed pages appearing in extracted block: [17]. The justification does not accurately describe the operative paragraph; do not attribute its reidentification ban to the actual operative text. Attribution: The proposing MEPs are the signatories named above this amendment in the official tabled-amendment document.</x:v>
      </x:c>
      <x:c r="N172" s="86" t="inlineStr">
        <x:is>
          <x:t xml:space="preserve">Supporting official source</x:t>
        </x:is>
      </x:c>
      <x:c r="O172" s="86" t="inlineStr">
        <x:is>
          <x:t xml:space="preserve">Official amendment signatories</x:t>
        </x:is>
      </x:c>
      <x:c r="P172" s="49" t="n">
        <x:v>0</x:v>
      </x:c>
      <x:c r="Q172" s="50" t="str">
        <x:v>Neutral or mixed</x:v>
      </x:c>
      <x:c r="R172" s="50" t="str">
        <x:v>The operative addition restricts harmful third-country access but does not require or facilitate a PET. Its justification discusses anonymisation research and re-identification prohibitions that the operative wording does not enact, so that discussion earns no PET-support credit.</x:v>
      </x:c>
      <x:c r="S172" s="50" t="str">
        <x:v>Medium</x:v>
      </x:c>
      <x:c r="T172" s="50" t="str">
        <x:v>Yes</x:v>
      </x:c>
      <x:c r="U172" s="50" t="str">
        <x:v>Restricts</x:v>
      </x:c>
      <x:c r="V172" s="50" t="str">
        <x:v>New national/economic/public-security restriction; the justification is not an operative re-identification ban.</x:v>
      </x:c>
      <x:c r="W172" s="50" t="str">
        <x:v>No equivalent paragraph in the Commission proposal.</x:v>
      </x:c>
      <x:c r="X172" s="50" t="str">
        <x:v>Justification discusses bans on reidentification and permitted anonymisation research; operative amendment instead restricts harmful third-country access.</x:v>
      </x:c>
      <x:c r="Y172" s="50" t="str"/>
      <x:c r="Z172" s="50" t="str">
        <x:v>Amendment 803: proposed Data Act Art32j(2a), justification</x:v>
      </x:c>
      <x:c r="AA172" s="50" t="str">
        <x:v>Amendment 803; PDF page 17; original and amendment columns plus signature block.</x:v>
      </x:c>
      <x:c r="AB172" s="50" t="str">
        <x:v>Official EP PDF downloaded through its public document page; complete amendment, printed baseline and named signature block read and compared on 24 September 2026.</x:v>
      </x:c>
      <x:c r="AC172" s="51" t="n">
        <x:v>46289</x:v>
      </x:c>
      <x:c r="AD172" s="50" t="str">
        <x:v>PET-MEP-172</x:v>
      </x:c>
      <x:c r="AE172" t="n">
        <x:f>IF(ISNUMBER(P172),1,0)</x:f>
        <x:v>1</x:v>
      </x:c>
    </x:row>
    <x:row r="173" ht="98" customHeight="1">
      <x:c r="A173" s="84" t="str">
        <x:v>Digital Omnibus — PE791.072v01-00, 2025/0360(COD)</x:v>
      </x:c>
      <x:c r="B173" s="84" t="str">
        <x:v>Related privacy wording</x:v>
      </x:c>
      <x:c r="C173" s="84" t="str">
        <x:v>Julie Rechagneux; Mélanie Disdier; Aleksandar Nikolic; Pierre-Romain Thionnet; Alexandre Varaut; Fabrice Leggeri; Marion Maréchal; Christophe Bay</x:v>
      </x:c>
      <x:c r="D173" s="84" t="str"/>
      <x:c r="E173" s="84" t="str">
        <x:v>Named signatories to tabled amendment</x:v>
      </x:c>
      <x:c r="F173" s="84" t="str">
        <x:v>Amendment 820: new Data Act Art32pa(1)–(4)</x:v>
      </x:c>
      <x:c r="G173" s="84" t="str">
        <x:v>MEP tabled amendment
Tabled committee amendment; not adopted law or confirmed committee position</x:v>
      </x:c>
      <x:c r="H173" s="84" t="str">
        <x:v>Pseudonymisation; PETs; residual-risk assessment</x:v>
      </x:c>
      <x:c r="I173" s="84" t="str">
        <x:v>Would require PETs before public-sector personal-data reuse, document residual reidentification risk, and facilitate specific reusable-data consent.</x:v>
      </x:c>
      <x:c r="J173" s="84" t="str">
        <x:v>Suggested operative amendment only.</x:v>
      </x:c>
      <x:c r="K173" s="85" t="n">
        <x:v>46230.5</x:v>
      </x:c>
      <x:c r="L173" s="86" t="inlineStr">
        <x:is>
          <x:t xml:space="preserve">Joint ITRE/LIBE amendments PE791.072v01-00</x:t>
        </x:is>
      </x:c>
      <x:c r="M173" s="84" t="str">
        <x:v>Source wording: “privacy-enhancing techniques” (Amendment 820: new Data Act Art32pa(1)–(4)). Official PDF downloaded and provision text read. Printed pages appearing in extracted block: [28].  Attribution: The proposing MEPs are the signatories named above this amendment in the official tabled-amendment document.</x:v>
      </x:c>
      <x:c r="N173" s="86" t="inlineStr">
        <x:is>
          <x:t xml:space="preserve">Supporting official source</x:t>
        </x:is>
      </x:c>
      <x:c r="O173" s="86" t="inlineStr">
        <x:is>
          <x:t xml:space="preserve">Official amendment signatories</x:t>
        </x:is>
      </x:c>
      <x:c r="P173" s="46" t="n">
        <x:v>2</x:v>
      </x:c>
      <x:c r="Q173" s="47" t="str">
        <x:v>Strongly favourable</x:v>
      </x:c>
      <x:c r="R173" s="47" t="str">
        <x:v>Adds a prior obligation to apply current PETs, including pseudonymisation, before public-sector personal-data reuse. This is a substantial deployment requirement with documented residual-risk assessment and safeguards preserving GDPR duties.</x:v>
      </x:c>
      <x:c r="S173" s="47" t="str">
        <x:v>High</x:v>
      </x:c>
      <x:c r="T173" s="47" t="str">
        <x:v>Yes</x:v>
      </x:c>
      <x:c r="U173" s="47" t="str">
        <x:v>Not addressed</x:v>
      </x:c>
      <x:c r="V173" s="47" t="str">
        <x:v>Residual re-identification risk documented; purpose-specific consent and withdrawal; GDPR prevails.</x:v>
      </x:c>
      <x:c r="W173" s="47" t="str">
        <x:v>No standalone pseudonymisation and consent article in the Commission proposal.</x:v>
      </x:c>
      <x:c r="X173" s="47" t="str">
        <x:v>Would require PETs before public-sector personal-data reuse, document residual reidentification risk, and facilitate specific reusable-data consent.</x:v>
      </x:c>
      <x:c r="Y173" s="47" t="str"/>
      <x:c r="Z173" s="47" t="str">
        <x:v>Amendment 820: new Data Act Art32pa(1)–(4)</x:v>
      </x:c>
      <x:c r="AA173" s="47" t="str">
        <x:v>Amendment 820; PDF page 28; original and amendment columns plus signature block.</x:v>
      </x:c>
      <x:c r="AB173" s="47" t="str">
        <x:v>Official EP PDF downloaded through its public document page; complete amendment, printed baseline and named signature block read and compared on 24 September 2026.</x:v>
      </x:c>
      <x:c r="AC173" s="48" t="n">
        <x:v>46289</x:v>
      </x:c>
      <x:c r="AD173" s="47" t="str">
        <x:v>PET-MEP-173</x:v>
      </x:c>
      <x:c r="AE173" t="n">
        <x:f>IF(ISNUMBER(P173),1,0)</x:f>
        <x:v>1</x:v>
      </x:c>
    </x:row>
    <x:row r="174" ht="98" customHeight="1">
      <x:c r="A174" s="84" t="str">
        <x:v>Digital Omnibus — PE791.072v01-00, 2025/0360(COD)</x:v>
      </x:c>
      <x:c r="B174" s="84" t="str">
        <x:v>Related privacy wording</x:v>
      </x:c>
      <x:c r="C174" s="84" t="str">
        <x:v>Julie Rechagneux; Mélanie Disdier; Aleksandar Nikolic; Pierre-Romain Thionnet; Alexandre Varaut; Fabrice Leggeri; Marion Maréchal; Christophe Bay</x:v>
      </x:c>
      <x:c r="D174" s="84" t="str"/>
      <x:c r="E174" s="84" t="str">
        <x:v>Named signatories to tabled amendment</x:v>
      </x:c>
      <x:c r="F174" s="84" t="str">
        <x:v>Amendment 821: proposed Data Act Art32q(1)</x:v>
      </x:c>
      <x:c r="G174" s="84" t="str">
        <x:v>MEP tabled amendment
Tabled committee amendment; not adopted law or confirmed committee position</x:v>
      </x:c>
      <x:c r="H174" s="84" t="str">
        <x:v>Anonymisation; privacy-preserving/enhancing techniques</x:v>
      </x:c>
      <x:c r="I174" s="84" t="str">
        <x:v>Adds a state-of-art PET qualification to anonymisation costs recoverable when public-sector datasets are reused.</x:v>
      </x:c>
      <x:c r="J174" s="84" t="str">
        <x:v>Suggested operative amendment only.</x:v>
      </x:c>
      <x:c r="K174" s="85" t="n">
        <x:v>46230.5</x:v>
      </x:c>
      <x:c r="L174" s="86" t="inlineStr">
        <x:is>
          <x:t xml:space="preserve">Joint ITRE/LIBE amendments PE791.072v01-00</x:t>
        </x:is>
      </x:c>
      <x:c r="M174" s="84" t="str">
        <x:v>Source wording: “privacy-enhancing techniques” (Amendment 821: proposed Data Act Art32q(1)). Official PDF downloaded and provision text read. Printed pages appearing in extracted block: [29].  Attribution: The proposing MEPs are the signatories named above this amendment in the official tabled-amendment document.</x:v>
      </x:c>
      <x:c r="N174" s="86" t="inlineStr">
        <x:is>
          <x:t xml:space="preserve">Supporting official source</x:t>
        </x:is>
      </x:c>
      <x:c r="O174" s="86" t="inlineStr">
        <x:is>
          <x:t xml:space="preserve">Official amendment signatories</x:t>
        </x:is>
      </x:c>
      <x:c r="P174" s="49" t="n">
        <x:v>1</x:v>
      </x:c>
      <x:c r="Q174" s="50" t="str">
        <x:v>Favourable</x:v>
      </x:c>
      <x:c r="R174" s="50" t="str">
        <x:v>Retains cost recovery but makes its anonymisation limb expressly refer to current privacy-preserving and enhancing techniques. This gives PET quality a limited additional operative recognition rather than creating a new funding entitlement.</x:v>
      </x:c>
      <x:c r="S174" s="50" t="str">
        <x:v>High</x:v>
      </x:c>
      <x:c r="T174" s="50" t="str">
        <x:v>Yes</x:v>
      </x:c>
      <x:c r="U174" s="50" t="str">
        <x:v>Not addressed</x:v>
      </x:c>
      <x:c r="V174" s="50" t="str">
        <x:v>Anonymisation must reflect the state of the art; existing marginal-cost framework retained.</x:v>
      </x:c>
      <x:c r="W174" s="50" t="str">
        <x:v>Marginal anonymisation and commercial-confidentiality protection costs may already be recovered.</x:v>
      </x:c>
      <x:c r="X174" s="50" t="str">
        <x:v>Adds a state-of-art PET qualification to anonymisation costs recoverable when public-sector datasets are reused.</x:v>
      </x:c>
      <x:c r="Y174" s="50" t="str"/>
      <x:c r="Z174" s="50" t="str">
        <x:v>Amendment 821: proposed Data Act Art32q(1)</x:v>
      </x:c>
      <x:c r="AA174" s="50" t="str">
        <x:v>Amendment 821; PDF page 29; original and amendment columns plus signature block.</x:v>
      </x:c>
      <x:c r="AB174" s="50" t="str">
        <x:v>Official EP PDF downloaded through its public document page; complete amendment, printed baseline and named signature block read and compared on 24 September 2026.</x:v>
      </x:c>
      <x:c r="AC174" s="51" t="n">
        <x:v>46289</x:v>
      </x:c>
      <x:c r="AD174" s="50" t="str">
        <x:v>PET-MEP-174</x:v>
      </x:c>
      <x:c r="AE174" t="n">
        <x:f>IF(ISNUMBER(P174),1,0)</x:f>
        <x:v>1</x:v>
      </x:c>
    </x:row>
    <x:row r="175" ht="98" customHeight="1">
      <x:c r="A175" s="84" t="str">
        <x:v>Digital Omnibus — PE791.072v01-00, 2025/0360(COD)</x:v>
      </x:c>
      <x:c r="B175" s="84" t="str">
        <x:v>Named technique</x:v>
      </x:c>
      <x:c r="C175" s="84" t="str">
        <x:v>Damian Boeselager, on behalf of Verts/ALE</x:v>
      </x:c>
      <x:c r="D175" s="84" t="str"/>
      <x:c r="E175" s="84" t="str">
        <x:v>Named signatories to tabled amendment</x:v>
      </x:c>
      <x:c r="F175" s="84" t="str">
        <x:v>Amendment 822: proposed Data Act Art32q(6)</x:v>
      </x:c>
      <x:c r="G175" s="84" t="str">
        <x:v>MEP tabled amendment
Tabled committee amendment; not adopted law or confirmed committee position</x:v>
      </x:c>
      <x:c r="H175" s="84" t="str">
        <x:v>Anonymisation; confidentiality protection</x:v>
      </x:c>
      <x:c r="I175" s="84" t="str">
        <x:v>Retains anonymisation/confidentiality costs while revising higher-charge wording and adding an Article 32r cross-reference.</x:v>
      </x:c>
      <x:c r="J175" s="84" t="str">
        <x:v>Suggested amendment; PET cost category is retained rather than newly introduced.</x:v>
      </x:c>
      <x:c r="K175" s="85" t="n">
        <x:v>46230.5</x:v>
      </x:c>
      <x:c r="L175" s="86" t="inlineStr">
        <x:is>
          <x:t xml:space="preserve">Joint ITRE/LIBE amendments PE791.072v01-00</x:t>
        </x:is>
      </x:c>
      <x:c r="M175" s="84" t="str">
        <x:v>Official PDF downloaded and provision text read. Printed pages appearing in extracted block: [].  Attribution: The proposing MEPs are the signatories named above this amendment in the official tabled-amendment document.</x:v>
      </x:c>
      <x:c r="N175" s="86" t="inlineStr">
        <x:is>
          <x:t xml:space="preserve">Supporting official source</x:t>
        </x:is>
      </x:c>
      <x:c r="O175" s="86" t="inlineStr">
        <x:is>
          <x:t xml:space="preserve">Official amendment signatories</x:t>
        </x:is>
      </x:c>
      <x:c r="P175" s="46" t="n">
        <x:v>0</x:v>
      </x:c>
      <x:c r="Q175" s="47" t="str">
        <x:v>Neutral or mixed</x:v>
      </x:c>
      <x:c r="R175" s="47" t="str">
        <x:v>The anonymisation cost category is carried over unchanged from the baseline. The amendment changes charging language and adds an Article 32r cross-reference without a directional change to PET support.</x:v>
      </x:c>
      <x:c r="S175" s="47" t="str">
        <x:v>High</x:v>
      </x:c>
      <x:c r="T175" s="47" t="str">
        <x:v>Yes</x:v>
      </x:c>
      <x:c r="U175" s="47" t="str">
        <x:v>Not addressed</x:v>
      </x:c>
      <x:c r="V175" s="47" t="str">
        <x:v>Existing proportionality and objective charging criteria retained.</x:v>
      </x:c>
      <x:c r="W175" s="47" t="str">
        <x:v>Higher charges can already include anonymisation and confidentiality-protection costs.</x:v>
      </x:c>
      <x:c r="X175" s="47" t="str">
        <x:v>Retains anonymisation/confidentiality costs while revising higher-charge wording and adding an Article 32r cross-reference.</x:v>
      </x:c>
      <x:c r="Y175" s="47" t="str"/>
      <x:c r="Z175" s="47" t="str">
        <x:v>Amendment 822: proposed Data Act Art32q(6)</x:v>
      </x:c>
      <x:c r="AA175" s="47" t="str">
        <x:v>Amendment 822; PDF page 30; original and amendment columns plus signature block.</x:v>
      </x:c>
      <x:c r="AB175" s="47" t="str">
        <x:v>Official EP PDF downloaded through its public document page; complete amendment, printed baseline and named signature block read and compared on 24 September 2026.</x:v>
      </x:c>
      <x:c r="AC175" s="48" t="n">
        <x:v>46289</x:v>
      </x:c>
      <x:c r="AD175" s="47" t="str">
        <x:v>PET-MEP-175</x:v>
      </x:c>
      <x:c r="AE175" t="n">
        <x:f>IF(ISNUMBER(P175),1,0)</x:f>
        <x:v>1</x:v>
      </x:c>
    </x:row>
    <x:row r="176" ht="98" customHeight="1">
      <x:c r="A176" s="84" t="str">
        <x:v>Digital Omnibus — PE791.072v01-00, 2025/0360(COD)</x:v>
      </x:c>
      <x:c r="B176" s="84" t="str">
        <x:v>Related privacy wording</x:v>
      </x:c>
      <x:c r="C176" s="84" t="str">
        <x:v>Julie Rechagneux; Mélanie Disdier; Aleksandar Nikolic; Pierre-Romain Thionnet; Alexandre Varaut; Fabrice Leggeri; Marion Maréchal; Christophe Bay</x:v>
      </x:c>
      <x:c r="D176" s="84" t="str"/>
      <x:c r="E176" s="84" t="str">
        <x:v>Named signatories to tabled amendment</x:v>
      </x:c>
      <x:c r="F176" s="84" t="str">
        <x:v>Amendment 844: proposed Data Act Art32v(1)(da)</x:v>
      </x:c>
      <x:c r="G176" s="84" t="str">
        <x:v>MEP tabled amendment
Tabled committee amendment; not adopted law or confirmed committee position</x:v>
      </x:c>
      <x:c r="H176" s="84" t="str">
        <x:v>Anonymisation; pseudonymisation; PETs</x:v>
      </x:c>
      <x:c r="I176" s="84" t="str">
        <x:v>Would protect personal data in high-value datasets through anonymisation, or pseudonymisation using state-of-art PETs where anonymisation is unavailable.</x:v>
      </x:c>
      <x:c r="J176" s="84" t="str">
        <x:v>Suggested operative amendment only.</x:v>
      </x:c>
      <x:c r="K176" s="85" t="n">
        <x:v>46230.5</x:v>
      </x:c>
      <x:c r="L176" s="86" t="inlineStr">
        <x:is>
          <x:t xml:space="preserve">Joint ITRE/LIBE amendments PE791.072v01-00</x:t>
        </x:is>
      </x:c>
      <x:c r="M176" s="84" t="str">
        <x:v>Source wording: “privacy- enhancing techniques” (Amendment 844: proposed Data Act Art32v(1)(da)). Official PDF downloaded and provision text read. Printed pages appearing in extracted block: [].  Attribution: The proposing MEPs are the signatories named above this amendment in the official tabled-amendment document.</x:v>
      </x:c>
      <x:c r="N176" s="86" t="inlineStr">
        <x:is>
          <x:t xml:space="preserve">Supporting official source</x:t>
        </x:is>
      </x:c>
      <x:c r="O176" s="86" t="inlineStr">
        <x:is>
          <x:t xml:space="preserve">Official amendment signatories</x:t>
        </x:is>
      </x:c>
      <x:c r="P176" s="49" t="n">
        <x:v>2</x:v>
      </x:c>
      <x:c r="Q176" s="50" t="str">
        <x:v>Strongly favourable</x:v>
      </x:c>
      <x:c r="R176" s="50" t="str">
        <x:v>Adds an obligation to protect personal data through anonymisation or, if that is unavailable, current pseudonymisation techniques. It makes PET use an operative condition for release and protection against harmful third-country transfers.</x:v>
      </x:c>
      <x:c r="S176" s="50" t="str">
        <x:v>High</x:v>
      </x:c>
      <x:c r="T176" s="50" t="str">
        <x:v>Yes</x:v>
      </x:c>
      <x:c r="U176" s="50" t="str">
        <x:v>Conditions</x:v>
      </x:c>
      <x:c r="V176" s="50" t="str">
        <x:v>Anonymisation preferred; pseudonymisation fallback; protection against misuse and harmful third-country transfer.</x:v>
      </x:c>
      <x:c r="W176" s="50" t="str">
        <x:v>No equivalent new safeguard for personal data within high-value datasets.</x:v>
      </x:c>
      <x:c r="X176" s="50" t="str">
        <x:v>Would protect personal data in high-value datasets through anonymisation, or pseudonymisation using state-of-art PETs where anonymisation is unavailable.</x:v>
      </x:c>
      <x:c r="Y176" s="50" t="str"/>
      <x:c r="Z176" s="50" t="str">
        <x:v>Amendment 844: proposed Data Act Art32v(1)(da)</x:v>
      </x:c>
      <x:c r="AA176" s="50" t="str">
        <x:v>Amendment 844; PDF page 42; original and amendment columns plus signature block.</x:v>
      </x:c>
      <x:c r="AB176" s="50" t="str">
        <x:v>Official EP PDF downloaded through its public document page; complete amendment, printed baseline and named signature block read and compared on 24 September 2026.</x:v>
      </x:c>
      <x:c r="AC176" s="51" t="n">
        <x:v>46289</x:v>
      </x:c>
      <x:c r="AD176" s="50" t="str">
        <x:v>PET-MEP-176</x:v>
      </x:c>
      <x:c r="AE176" t="n">
        <x:f>IF(ISNUMBER(P176),1,0)</x:f>
        <x:v>1</x:v>
      </x:c>
    </x:row>
    <x:row r="177" ht="98" customHeight="1">
      <x:c r="A177" s="84" t="str">
        <x:v>Digital Omnibus — PE791.072v01-00, 2025/0360(COD)</x:v>
      </x:c>
      <x:c r="B177" s="84" t="str">
        <x:v>Named technique</x:v>
      </x:c>
      <x:c r="C177" s="84" t="str">
        <x:v>Julie Rechagneux; Mélanie Disdier; Aleksandar Nikolic; Pierre-Romain Thionnet; Alexandre Varaut; Fabrice Leggeri; Marion Maréchal; Christophe Bay</x:v>
      </x:c>
      <x:c r="D177" s="84" t="str"/>
      <x:c r="E177" s="84" t="str">
        <x:v>Named signatories to tabled amendment</x:v>
      </x:c>
      <x:c r="F177" s="84" t="str">
        <x:v>Amendment 845: proposed Data Act Art32v(1)(db), justification</x:v>
      </x:c>
      <x:c r="G177" s="84" t="str">
        <x:v>MEP tabled amendment
Tabled committee amendment; not adopted law or confirmed committee position</x:v>
      </x:c>
      <x:c r="H177" s="84" t="str">
        <x:v>Anonymisation; pseudonymisation</x:v>
      </x:c>
      <x:c r="I177" s="84" t="str">
        <x:v>Justification links high-value dataset reuse to anonymisation/pseudonymisation; operative clause adds safeguards for strategically sensitive commercial data.</x:v>
      </x:c>
      <x:c r="J177" s="84" t="str">
        <x:v>Suggested amendment; personal-data PET discussion appears in justification.</x:v>
      </x:c>
      <x:c r="K177" s="85" t="n">
        <x:v>46230.5</x:v>
      </x:c>
      <x:c r="L177" s="86" t="inlineStr">
        <x:is>
          <x:t xml:space="preserve">Joint ITRE/LIBE amendments PE791.072v01-00</x:t>
        </x:is>
      </x:c>
      <x:c r="M177" s="84" t="str">
        <x:v>Official PDF downloaded and provision text read. Printed pages appearing in extracted block: [42]. The operative provision does not itself impose anonymisation; companion Amendment 844 does. Attribution: The proposing MEPs are the signatories named above this amendment in the official tabled-amendment document.</x:v>
      </x:c>
      <x:c r="N177" s="86" t="inlineStr">
        <x:is>
          <x:t xml:space="preserve">Supporting official source</x:t>
        </x:is>
      </x:c>
      <x:c r="O177" s="86" t="inlineStr">
        <x:is>
          <x:t xml:space="preserve">Official amendment signatories</x:t>
        </x:is>
      </x:c>
      <x:c r="P177" s="46" t="n">
        <x:v>0</x:v>
      </x:c>
      <x:c r="Q177" s="47" t="str">
        <x:v>Neutral or mixed</x:v>
      </x:c>
      <x:c r="R177" s="47" t="str">
        <x:v>The operative addition imposes economic-security conditions on commercially sensitive information without requiring a named PET. The justification describes the companion personal-data amendment as well, so its anonymisation discussion does not create a second PET deployment obligation here.</x:v>
      </x:c>
      <x:c r="S177" s="47" t="str">
        <x:v>Medium</x:v>
      </x:c>
      <x:c r="T177" s="47" t="str">
        <x:v>Yes</x:v>
      </x:c>
      <x:c r="U177" s="47" t="str">
        <x:v>Not addressed</x:v>
      </x:c>
      <x:c r="V177" s="47" t="str">
        <x:v>Binding conditions against onward transfer and misuse of strategically sensitive commercial information.</x:v>
      </x:c>
      <x:c r="W177" s="47" t="str">
        <x:v>No equivalent economic-security safeguard for sensitive commercial information.</x:v>
      </x:c>
      <x:c r="X177" s="47" t="str">
        <x:v>Justification links high-value dataset reuse to anonymisation/pseudonymisation; operative clause adds safeguards for strategically sensitive commercial data.</x:v>
      </x:c>
      <x:c r="Y177" s="47" t="str"/>
      <x:c r="Z177" s="47" t="str">
        <x:v>Amendment 845: proposed Data Act Art32v(1)(db), justification</x:v>
      </x:c>
      <x:c r="AA177" s="47" t="str">
        <x:v>Amendment 845; PDF page 42; original and amendment columns plus signature block.</x:v>
      </x:c>
      <x:c r="AB177" s="47" t="str">
        <x:v>Official EP PDF downloaded through its public document page; complete amendment, printed baseline and named signature block read and compared on 24 September 2026.</x:v>
      </x:c>
      <x:c r="AC177" s="48" t="n">
        <x:v>46289</x:v>
      </x:c>
      <x:c r="AD177" s="47" t="str">
        <x:v>PET-MEP-177</x:v>
      </x:c>
      <x:c r="AE177" t="n">
        <x:f>IF(ISNUMBER(P177),1,0)</x:f>
        <x:v>1</x:v>
      </x:c>
    </x:row>
    <x:row r="178" ht="98" customHeight="1">
      <x:c r="A178" s="84" t="str">
        <x:v>Digital Omnibus — PE791.072v01-00, 2025/0360(COD)</x:v>
      </x:c>
      <x:c r="B178" s="84" t="str">
        <x:v>Named technique</x:v>
      </x:c>
      <x:c r="C178" s="84" t="str">
        <x:v>Mary Khan</x:v>
      </x:c>
      <x:c r="D178" s="84" t="str"/>
      <x:c r="E178" s="84" t="str">
        <x:v>Named signatories to tabled amendment</x:v>
      </x:c>
      <x:c r="F178" s="84" t="str">
        <x:v>Amendment 854: proposed Data Act Art32x(1b)</x:v>
      </x:c>
      <x:c r="G178" s="84" t="str">
        <x:v>MEP tabled amendment
Tabled committee amendment; not adopted law or confirmed committee position</x:v>
      </x:c>
      <x:c r="H178" s="84" t="str">
        <x:v>Secure processing environment; prevention of onward transfer</x:v>
      </x:c>
      <x:c r="I178" s="84" t="str">
        <x:v>Would require technical/contractual prevention of onward transfers and processing solely in an authorised secure environment, with public-sector audit/suspension/recall rights.</x:v>
      </x:c>
      <x:c r="J178" s="84" t="str">
        <x:v>Suggested operative amendment only.</x:v>
      </x:c>
      <x:c r="K178" s="85" t="n">
        <x:v>46230.5</x:v>
      </x:c>
      <x:c r="L178" s="86" t="inlineStr">
        <x:is>
          <x:t xml:space="preserve">Joint ITRE/LIBE amendments PE791.072v01-00</x:t>
        </x:is>
      </x:c>
      <x:c r="M178" s="84" t="str">
        <x:v>Official PDF downloaded and amendment read; identified after normalising line-wrapped technical terms. Attribution: The proposing MEPs are the signatories named above this amendment in the official tabled-amendment document.</x:v>
      </x:c>
      <x:c r="N178" s="86" t="inlineStr">
        <x:is>
          <x:t xml:space="preserve">Supporting official source</x:t>
        </x:is>
      </x:c>
      <x:c r="O178" s="86" t="inlineStr">
        <x:is>
          <x:t xml:space="preserve">Official amendment signatories</x:t>
        </x:is>
      </x:c>
      <x:c r="P178" s="49" t="n">
        <x:v>1</x:v>
      </x:c>
      <x:c r="Q178" s="50" t="str">
        <x:v>Favourable</x:v>
      </x:c>
      <x:c r="R178" s="50" t="str">
        <x:v>Adds a specific requirement to use an authorised secure processing environment alongside technical and contractual controls. Within the third-country-transfer article, this is a limited but clear strengthening of a privacy-preserving processing architecture.</x:v>
      </x:c>
      <x:c r="S178" s="50" t="str">
        <x:v>High</x:v>
      </x:c>
      <x:c r="T178" s="50" t="str">
        <x:v>Yes</x:v>
      </x:c>
      <x:c r="U178" s="50" t="str">
        <x:v>Conditions</x:v>
      </x:c>
      <x:c r="V178" s="50" t="str">
        <x:v>No onward transfer; audit, suspension and recall rights for the public-sector body.</x:v>
      </x:c>
      <x:c r="W178" s="50" t="str">
        <x:v>Article 32w permits secure-environment reuse; Article 32x sets requirements for non-personal-data transfers to third countries without this new control package.</x:v>
      </x:c>
      <x:c r="X178" s="50" t="str">
        <x:v>Would require technical/contractual prevention of onward transfers and processing solely in an authorised secure environment, with public-sector audit/suspension/recall rights.</x:v>
      </x:c>
      <x:c r="Y178" s="50" t="str"/>
      <x:c r="Z178" s="50" t="str">
        <x:v>Amendment 854: proposed Data Act Art32x(1b)</x:v>
      </x:c>
      <x:c r="AA178" s="50" t="str">
        <x:v>Amendment 854; PDF page 47; original and amendment columns plus signature block.</x:v>
      </x:c>
      <x:c r="AB178" s="50" t="str">
        <x:v>Official EP PDF downloaded through its public document page; complete amendment, printed baseline and named signature block read and compared on 24 September 2026. Full Commission proposal also read at https://eur-lex.europa.eu/legal-content/EN/TXT/?uri=CELEX:52025PC0837; original Articles 32w, 32x, 32z and 42 checked beyond the amendment block.</x:v>
      </x:c>
      <x:c r="AC178" s="51" t="n">
        <x:v>46289</x:v>
      </x:c>
      <x:c r="AD178" s="50" t="str">
        <x:v>PET-MEP-178</x:v>
      </x:c>
      <x:c r="AE178" t="n">
        <x:f>IF(ISNUMBER(P178),1,0)</x:f>
        <x:v>1</x:v>
      </x:c>
    </x:row>
    <x:row r="179" ht="98" customHeight="1">
      <x:c r="A179" s="84" t="str">
        <x:v>Digital Omnibus — PE791.072v01-00, 2025/0360(COD)</x:v>
      </x:c>
      <x:c r="B179" s="84" t="str">
        <x:v>Named technique</x:v>
      </x:c>
      <x:c r="C179" s="84" t="str">
        <x:v>Julie Rechagneux; Mélanie Disdier; Aleksandar Nikolic; Pierre-Romain Thionnet; Alexandre Varaut; Fabrice Leggeri; Marion Maréchal; Christophe Bay</x:v>
      </x:c>
      <x:c r="D179" s="84" t="str"/>
      <x:c r="E179" s="84" t="str">
        <x:v>Named signatories to tabled amendment</x:v>
      </x:c>
      <x:c r="F179" s="84" t="str">
        <x:v>Amendment 860: proposed Data Act Art32x(7)</x:v>
      </x:c>
      <x:c r="G179" s="84" t="str">
        <x:v>MEP tabled amendment
Tabled committee amendment; not adopted law or confirmed committee position</x:v>
      </x:c>
      <x:c r="H179" s="84" t="str">
        <x:v>Pseudonymisation; anonymisation; reidentification-risk controls</x:v>
      </x:c>
      <x:c r="I179" s="84" t="str">
        <x:v>Changes sensitive-transfer wording to persons behind pseudonymised/anonymised data; replaces mandatory delegated conditions with optional Commission guidelines assisted by EDIB/EDPB.</x:v>
      </x:c>
      <x:c r="J179" s="84" t="str">
        <x:v>Suggested change to future delegated-power structure; no delegated act adopted.</x:v>
      </x:c>
      <x:c r="K179" s="85" t="n">
        <x:v>46230.5</x:v>
      </x:c>
      <x:c r="L179" s="86" t="inlineStr">
        <x:is>
          <x:t xml:space="preserve">Joint ITRE/LIBE amendments PE791.072v01-00</x:t>
        </x:is>
      </x:c>
      <x:c r="M179" s="84" t="str">
        <x:v>Official PDF downloaded and provision text read. Printed pages appearing in extracted block: [50].  Attribution: The proposing MEPs are the signatories named above this amendment in the official tabled-amendment document.</x:v>
      </x:c>
      <x:c r="N179" s="86" t="inlineStr">
        <x:is>
          <x:t xml:space="preserve">Supporting official source</x:t>
        </x:is>
      </x:c>
      <x:c r="O179" s="86" t="inlineStr">
        <x:is>
          <x:t xml:space="preserve">Official amendment signatories</x:t>
        </x:is>
      </x:c>
      <x:c r="P179" s="46" t="n">
        <x:v>0</x:v>
      </x:c>
      <x:c r="Q179" s="47" t="str">
        <x:v>Neutral or mixed</x:v>
      </x:c>
      <x:c r="R179" s="47" t="str">
        <x:v>Replaces mandatory delegated conditions with optional guidelines and reframes the risk around people behind pseudonymised or anonymised data. These changes concern transfer governance and identifiability rather than a clear increase or decrease in PET deployment.</x:v>
      </x:c>
      <x:c r="S179" s="47" t="str">
        <x:v>Medium</x:v>
      </x:c>
      <x:c r="T179" s="47" t="str">
        <x:v>Yes</x:v>
      </x:c>
      <x:c r="U179" s="47" t="str">
        <x:v>Conditions</x:v>
      </x:c>
      <x:c r="V179" s="47" t="str">
        <x:v>EDIB/EDPB involvement; re-identification risk; national economic-security frameworks preserved; binding EU conditions become optional guidance.</x:v>
      </x:c>
      <x:c r="W179" s="47" t="str">
        <x:v>Highly sensitive non-personal-data transfers trigger mandatory Commission delegated conditions, including where anonymised data can be re-identified.</x:v>
      </x:c>
      <x:c r="X179" s="47" t="str">
        <x:v>Changes sensitive-transfer wording to persons behind pseudonymised/anonymised data; replaces mandatory delegated conditions with optional Commission guidelines assisted by EDIB/EDPB.</x:v>
      </x:c>
      <x:c r="Y179" s="47" t="str"/>
      <x:c r="Z179" s="47" t="str">
        <x:v>Amendment 860: proposed Data Act Art32x(7)</x:v>
      </x:c>
      <x:c r="AA179" s="47" t="str">
        <x:v>Amendment 860; PDF page 50; original and amendment columns plus signature block.</x:v>
      </x:c>
      <x:c r="AB179" s="47" t="str">
        <x:v>Official EP PDF downloaded through its public document page; complete amendment, printed baseline and named signature block read and compared on 24 September 2026.</x:v>
      </x:c>
      <x:c r="AC179" s="48" t="n">
        <x:v>46289</x:v>
      </x:c>
      <x:c r="AD179" s="47" t="str">
        <x:v>PET-MEP-179</x:v>
      </x:c>
      <x:c r="AE179" t="n">
        <x:f>IF(ISNUMBER(P179),1,0)</x:f>
        <x:v>1</x:v>
      </x:c>
    </x:row>
    <x:row r="180" ht="98" customHeight="1">
      <x:c r="A180" s="84" t="str">
        <x:v>Digital Omnibus — PE791.072v01-00, 2025/0360(COD)</x:v>
      </x:c>
      <x:c r="B180" s="84" t="str">
        <x:v>Named technique</x:v>
      </x:c>
      <x:c r="C180" s="84" t="str">
        <x:v>Elena Sancho Murillo; Marina Kaljurand; Brando Benifei; José Cepeda; Lina Gálvez; Francisco Assis; Alex Agius Saliba</x:v>
      </x:c>
      <x:c r="D180" s="84" t="str"/>
      <x:c r="E180" s="84" t="str">
        <x:v>Named signatories to tabled amendment</x:v>
      </x:c>
      <x:c r="F180" s="84" t="str">
        <x:v>Amendment 862: proposed Data Act Art32y(3)(c)</x:v>
      </x:c>
      <x:c r="G180" s="84" t="str">
        <x:v>MEP tabled amendment
Tabled committee amendment; not adopted law or confirmed committee position</x:v>
      </x:c>
      <x:c r="H180" s="84" t="str">
        <x:v>Anonymisation; disclosure control</x:v>
      </x:c>
      <x:c r="I180" s="84" t="str">
        <x:v>Rewrites recoverable preparation costs as anonymisation or disclosure control for commercially confidential data, deleting the wider other-preparation wording.</x:v>
      </x:c>
      <x:c r="J180" s="84" t="str">
        <x:v>Suggested operative amendment only.</x:v>
      </x:c>
      <x:c r="K180" s="85" t="n">
        <x:v>46230.5</x:v>
      </x:c>
      <x:c r="L180" s="86" t="inlineStr">
        <x:is>
          <x:t xml:space="preserve">Joint ITRE/LIBE amendments PE791.072v01-00</x:t>
        </x:is>
      </x:c>
      <x:c r="M180" s="84" t="str">
        <x:v>Official PDF downloaded and provision text read. Printed pages appearing in extracted block: [51].  Attribution: The proposing MEPs are the signatories named above this amendment in the official tabled-amendment document.</x:v>
      </x:c>
      <x:c r="N180" s="86" t="inlineStr">
        <x:is>
          <x:t xml:space="preserve">Supporting official source</x:t>
        </x:is>
      </x:c>
      <x:c r="O180" s="86" t="inlineStr">
        <x:is>
          <x:t xml:space="preserve">Official amendment signatories</x:t>
        </x:is>
      </x:c>
      <x:c r="P180" s="49" t="n">
        <x:v>-1</x:v>
      </x:c>
      <x:c r="Q180" s="50" t="str">
        <x:v>Less favourable</x:v>
      </x:c>
      <x:c r="R180" s="50" t="str">
        <x:v>Narrows the recoverable cost category to anonymisation or disclosure control for commercially confidential data. The removal of broader preparation costs weakens a specific financial support route for other privacy-preserving preparation, without demonstrating opposition to PETs generally.</x:v>
      </x:c>
      <x:c r="S180" s="50" t="str">
        <x:v>Medium</x:v>
      </x:c>
      <x:c r="T180" s="50" t="str">
        <x:v>Yes</x:v>
      </x:c>
      <x:c r="U180" s="50" t="str">
        <x:v>Not addressed</x:v>
      </x:c>
      <x:c r="V180" s="50" t="str">
        <x:v>Anonymisation/disclosure control retained; narrower cost category and link to Article 32w.</x:v>
      </x:c>
      <x:c r="W180" s="50" t="str">
        <x:v>Recoverable preparation costs cover anonymisation or other preparation of personal and commercially confidential data.</x:v>
      </x:c>
      <x:c r="X180" s="50" t="str">
        <x:v>Rewrites recoverable preparation costs as anonymisation or disclosure control for commercially confidential data, deleting the wider other-preparation wording.</x:v>
      </x:c>
      <x:c r="Y180" s="50" t="str"/>
      <x:c r="Z180" s="50" t="str">
        <x:v>Amendment 862: proposed Data Act Art32y(3)(c)</x:v>
      </x:c>
      <x:c r="AA180" s="50" t="str">
        <x:v>Amendment 862; PDF page 51; original and amendment columns plus signature block.</x:v>
      </x:c>
      <x:c r="AB180" s="50" t="str">
        <x:v>Official EP PDF downloaded through its public document page; complete amendment, printed baseline and named signature block read and compared on 24 September 2026. Full Commission proposal also read at https://eur-lex.europa.eu/legal-content/EN/TXT/?uri=CELEX:52025PC0837; original Articles 32w, 32x, 32z and 42 checked beyond the amendment block.</x:v>
      </x:c>
      <x:c r="AC180" s="51" t="n">
        <x:v>46289</x:v>
      </x:c>
      <x:c r="AD180" s="50" t="str">
        <x:v>PET-MEP-180</x:v>
      </x:c>
      <x:c r="AE180" t="n">
        <x:f>IF(ISNUMBER(P180),1,0)</x:f>
        <x:v>1</x:v>
      </x:c>
    </x:row>
    <x:row r="181" ht="98" customHeight="1">
      <x:c r="A181" s="84" t="str">
        <x:v>Digital Omnibus — PE791.072v01-00, 2025/0360(COD)</x:v>
      </x:c>
      <x:c r="B181" s="84" t="str">
        <x:v>Related privacy wording</x:v>
      </x:c>
      <x:c r="C181" s="84" t="str">
        <x:v>Julie Rechagneux; Mélanie Disdier; Aleksandar Nikolic; Pierre-Romain Thionnet; Alexandre Varaut; Fabrice Leggeri; Marion Maréchal; Christophe Bay</x:v>
      </x:c>
      <x:c r="D181" s="84" t="str"/>
      <x:c r="E181" s="84" t="str">
        <x:v>Named signatories to tabled amendment</x:v>
      </x:c>
      <x:c r="F181" s="84" t="str">
        <x:v>Amendment 864: proposed Data Act Art32z(4)(ea)</x:v>
      </x:c>
      <x:c r="G181" s="84" t="str">
        <x:v>MEP tabled amendment
Tabled committee amendment; not adopted law or confirmed committee position</x:v>
      </x:c>
      <x:c r="H181" s="84" t="str">
        <x:v>Anonymisation; pseudonymisation; encryption; secure processing environments</x:v>
      </x:c>
      <x:c r="I181" s="84" t="str">
        <x:v>Adds competent-body PET support spanning personal/commercially confidential data and residual reidentification-risk assessment.</x:v>
      </x:c>
      <x:c r="J181" s="84" t="str">
        <x:v>Suggested operative amendment only.</x:v>
      </x:c>
      <x:c r="K181" s="85" t="n">
        <x:v>46230.5</x:v>
      </x:c>
      <x:c r="L181" s="86" t="inlineStr">
        <x:is>
          <x:t xml:space="preserve">Joint ITRE/LIBE amendments PE791.072v01-00</x:t>
        </x:is>
      </x:c>
      <x:c r="M181" s="84" t="str">
        <x:v>Source wording: “privacy-preserving methods” (Amendment 864: proposed Data Act Art32z(4)(ea)). Official PDF downloaded and provision text read. Printed pages appearing in extracted block: [52].  Attribution: The proposing MEPs are the signatories named above this amendment in the official tabled-amendment document.</x:v>
      </x:c>
      <x:c r="N181" s="86" t="inlineStr">
        <x:is>
          <x:t xml:space="preserve">Supporting official source</x:t>
        </x:is>
      </x:c>
      <x:c r="O181" s="86" t="inlineStr">
        <x:is>
          <x:t xml:space="preserve">Official amendment signatories</x:t>
        </x:is>
      </x:c>
      <x:c r="P181" s="46" t="n">
        <x:v>1</x:v>
      </x:c>
      <x:c r="Q181" s="47" t="str">
        <x:v>Favourable</x:v>
      </x:c>
      <x:c r="R181" s="47" t="str">
        <x:v>The new point overlaps existing proposed support duties but adds express encryption coverage and attention to residual re-identification risk. This is a limited refinement of PET support rather than creation of a new support framework or extension to commercial data for the first time.</x:v>
      </x:c>
      <x:c r="S181" s="47" t="str">
        <x:v>High</x:v>
      </x:c>
      <x:c r="T181" s="47" t="str">
        <x:v>Yes</x:v>
      </x:c>
      <x:c r="U181" s="47" t="str">
        <x:v>Not addressed</x:v>
      </x:c>
      <x:c r="V181" s="47" t="str">
        <x:v>State-of-the-art methods; explicit residual re-identification risk and reasonably likely means assessment.</x:v>
      </x:c>
      <x:c r="W181" s="47" t="str">
        <x:v>Proposed Article 32z(4)(a) and (c) already provide secure environments and PET technical support for personal and commercially confidential data.</x:v>
      </x:c>
      <x:c r="X181" s="47" t="str">
        <x:v>Adds competent-body PET support spanning personal/commercially confidential data and residual reidentification-risk assessment.</x:v>
      </x:c>
      <x:c r="Y181" s="47" t="str"/>
      <x:c r="Z181" s="47" t="str">
        <x:v>Amendment 864: proposed Data Act Art32z(4)(ea)</x:v>
      </x:c>
      <x:c r="AA181" s="47" t="str">
        <x:v>Amendment 864; PDF page 52; original and amendment columns plus signature block.</x:v>
      </x:c>
      <x:c r="AB181" s="47" t="str">
        <x:v>Official EP PDF downloaded through its public document page; complete amendment, printed baseline and named signature block read and compared on 24 September 2026. Full Commission proposal also read at https://eur-lex.europa.eu/legal-content/EN/TXT/?uri=CELEX:52025PC0837; original Articles 32w, 32x, 32z and 42 checked beyond the amendment block.</x:v>
      </x:c>
      <x:c r="AC181" s="48" t="n">
        <x:v>46289</x:v>
      </x:c>
      <x:c r="AD181" s="47" t="str">
        <x:v>PET-MEP-181</x:v>
      </x:c>
      <x:c r="AE181" t="n">
        <x:f>IF(ISNUMBER(P181),1,0)</x:f>
        <x:v>1</x:v>
      </x:c>
    </x:row>
    <x:row r="182" ht="98" customHeight="1">
      <x:c r="A182" s="84" t="str">
        <x:v>Digital Omnibus — PE791.072v01-00, 2025/0360(COD)</x:v>
      </x:c>
      <x:c r="B182" s="84" t="str">
        <x:v>Named technique</x:v>
      </x:c>
      <x:c r="C182" s="84" t="str">
        <x:v>Julie Rechagneux; Mélanie Disdier; Aleksandar Nikolic; Pierre-Romain Thionnet; Alexandre Varaut; Fabrice Leggeri; Marion Maréchal; Christophe Bay</x:v>
      </x:c>
      <x:c r="D182" s="84" t="str"/>
      <x:c r="E182" s="84" t="str">
        <x:v>Named signatories to tabled amendment</x:v>
      </x:c>
      <x:c r="F182" s="84" t="str">
        <x:v>Amendment 877: proposed Data Act Art40(6a)</x:v>
      </x:c>
      <x:c r="G182" s="84" t="str">
        <x:v>MEP tabled amendment
Tabled committee amendment; not adopted law or confirmed committee position</x:v>
      </x:c>
      <x:c r="H182" s="84" t="str">
        <x:v>Protection against reidentification of pseudonymised/anonymised data</x:v>
      </x:c>
      <x:c r="I182" s="84" t="str">
        <x:v>Would enable sanctions for unlawful transfers, reidentification and misuse in protected public-sector data reuse.</x:v>
      </x:c>
      <x:c r="J182" s="84" t="str">
        <x:v>Suggested operative amendment only.</x:v>
      </x:c>
      <x:c r="K182" s="85" t="n">
        <x:v>46230.5</x:v>
      </x:c>
      <x:c r="L182" s="86" t="inlineStr">
        <x:is>
          <x:t xml:space="preserve">Joint ITRE/LIBE amendments PE791.072v01-00</x:t>
        </x:is>
      </x:c>
      <x:c r="M182" s="84" t="str">
        <x:v>Official PDF downloaded and provision text read. Printed pages appearing in extracted block: [60].  Attribution: The proposing MEPs are the signatories named above this amendment in the official tabled-amendment document.</x:v>
      </x:c>
      <x:c r="N182" s="86" t="inlineStr">
        <x:is>
          <x:t xml:space="preserve">Supporting official source</x:t>
        </x:is>
      </x:c>
      <x:c r="O182" s="86" t="inlineStr">
        <x:is>
          <x:t xml:space="preserve">Official amendment signatories</x:t>
        </x:is>
      </x:c>
      <x:c r="P182" s="49" t="n">
        <x:v>1</x:v>
      </x:c>
      <x:c r="Q182" s="50" t="str">
        <x:v>Favourable</x:v>
      </x:c>
      <x:c r="R182" s="50" t="str">
        <x:v>Adds enforceable sanctions against re-identification and misuse of pseudonymised or anonymised datasets. This gives limited additional legal protection to PET-based reuse, while the separate sanctions on unlawful international transfers are not treated as PET opposition.</x:v>
      </x:c>
      <x:c r="S182" s="50" t="str">
        <x:v>Medium</x:v>
      </x:c>
      <x:c r="T182" s="50" t="str">
        <x:v>Yes</x:v>
      </x:c>
      <x:c r="U182" s="50" t="str">
        <x:v>Conditions</x:v>
      </x:c>
      <x:c r="V182" s="50" t="str">
        <x:v>Effective, proportionate and dissuasive penalties; competent authorities designated.</x:v>
      </x:c>
      <x:c r="W182" s="50" t="str">
        <x:v>No equivalent paragraph expressly enumerating these protected-data reuse infringements.</x:v>
      </x:c>
      <x:c r="X182" s="50" t="str">
        <x:v>Would enable sanctions for unlawful transfers, reidentification and misuse in protected public-sector data reuse.</x:v>
      </x:c>
      <x:c r="Y182" s="50" t="str"/>
      <x:c r="Z182" s="50" t="str">
        <x:v>Amendment 877: proposed Data Act Art40(6a)</x:v>
      </x:c>
      <x:c r="AA182" s="50" t="str">
        <x:v>Amendment 877; PDF page 60; original and amendment columns plus signature block.</x:v>
      </x:c>
      <x:c r="AB182" s="50" t="str">
        <x:v>Official EP PDF downloaded through its public document page; complete amendment, printed baseline and named signature block read and compared on 24 September 2026.</x:v>
      </x:c>
      <x:c r="AC182" s="51" t="n">
        <x:v>46289</x:v>
      </x:c>
      <x:c r="AD182" s="50" t="str">
        <x:v>PET-MEP-182</x:v>
      </x:c>
      <x:c r="AE182" t="n">
        <x:f>IF(ISNUMBER(P182),1,0)</x:f>
        <x:v>1</x:v>
      </x:c>
    </x:row>
    <x:row r="183" ht="98" customHeight="1">
      <x:c r="A183" s="84" t="str">
        <x:v>Digital Omnibus — PE791.072v01-00, 2025/0360(COD)</x:v>
      </x:c>
      <x:c r="B183" s="84" t="str">
        <x:v>Related privacy wording</x:v>
      </x:c>
      <x:c r="C183" s="84" t="str">
        <x:v>Julie Rechagneux; Mélanie Disdier; Aleksandar Nikolic; Pierre-Romain Thionnet; Alexandre Varaut; Fabrice Leggeri; Marion Maréchal; Christophe Bay</x:v>
      </x:c>
      <x:c r="D183" s="84" t="str"/>
      <x:c r="E183" s="84" t="str">
        <x:v>Named signatories to tabled amendment</x:v>
      </x:c>
      <x:c r="F183" s="84" t="str">
        <x:v>Amendment 897: proposed Data Act Art42(1)(da)</x:v>
      </x:c>
      <x:c r="G183" s="84" t="str">
        <x:v>MEP tabled amendment
Tabled committee amendment; not adopted law or confirmed committee position</x:v>
      </x:c>
      <x:c r="H183" s="84" t="str">
        <x:v>Pseudonymisation; anonymisation; generalisation; suppression; randomisation</x:v>
      </x:c>
      <x:c r="I183" s="84" t="str">
        <x:v>Would task EDIB with collecting practices and technical support for PETs, including removal of commercially confidential information.</x:v>
      </x:c>
      <x:c r="J183" s="84" t="str">
        <x:v>Suggested operative amendment only.</x:v>
      </x:c>
      <x:c r="K183" s="85" t="n">
        <x:v>46230.5</x:v>
      </x:c>
      <x:c r="L183" s="86" t="inlineStr">
        <x:is>
          <x:t xml:space="preserve">Joint ITRE/LIBE amendments PE791.072v01-00</x:t>
        </x:is>
      </x:c>
      <x:c r="M183" s="84" t="str">
        <x:v>Source wording: “privacy-preserving methods” (Amendment 897: proposed Data Act Art42(1)(da)). Official PDF downloaded and provision text read. Printed pages appearing in extracted block: [72].  Attribution: The proposing MEPs are the signatories named above this amendment in the official tabled-amendment document.</x:v>
      </x:c>
      <x:c r="N183" s="86" t="inlineStr">
        <x:is>
          <x:t xml:space="preserve">Supporting official source</x:t>
        </x:is>
      </x:c>
      <x:c r="O183" s="86" t="inlineStr">
        <x:is>
          <x:t xml:space="preserve">Official amendment signatories</x:t>
        </x:is>
      </x:c>
      <x:c r="P183" s="46" t="n">
        <x:v>2</x:v>
      </x:c>
      <x:c r="Q183" s="47" t="str">
        <x:v>Strongly favourable</x:v>
      </x:c>
      <x:c r="R183" s="47" t="str">
        <x:v>Adds an EDIB task to collect practices and provide technical support for pseudonymisation and other privacy-preserving methods. This is a concrete institutional support mechanism for PET uptake rather than a passing reference.</x:v>
      </x:c>
      <x:c r="S183" s="47" t="str">
        <x:v>High</x:v>
      </x:c>
      <x:c r="T183" s="47" t="str">
        <x:v>Yes</x:v>
      </x:c>
      <x:c r="U183" s="47" t="str">
        <x:v>Not addressed</x:v>
      </x:c>
      <x:c r="V183" s="47" t="str">
        <x:v>Privacy, confidentiality, integrity and accessibility; mitigation of re-identification; removal of commercially confidential information.</x:v>
      </x:c>
      <x:c r="W183" s="47" t="str">
        <x:v>No equivalent added EDIB best-practice and technical-support task.</x:v>
      </x:c>
      <x:c r="X183" s="47" t="str">
        <x:v>Would task EDIB with collecting practices and technical support for PETs, including removal of commercially confidential information.</x:v>
      </x:c>
      <x:c r="Y183" s="47" t="str"/>
      <x:c r="Z183" s="47" t="str">
        <x:v>Amendment 897: proposed Data Act Art42(1)(da)</x:v>
      </x:c>
      <x:c r="AA183" s="47" t="str">
        <x:v>Amendment 897; PDF page 72; original and amendment columns plus signature block.</x:v>
      </x:c>
      <x:c r="AB183" s="47" t="str">
        <x:v>Official EP PDF downloaded through its public document page; complete amendment, printed baseline and named signature block read and compared on 24 September 2026. Full Commission proposal also read at https://eur-lex.europa.eu/legal-content/EN/TXT/?uri=CELEX:52025PC0837; original Articles 32w, 32x, 32z and 42 checked beyond the amendment block.</x:v>
      </x:c>
      <x:c r="AC183" s="48" t="n">
        <x:v>46289</x:v>
      </x:c>
      <x:c r="AD183" s="47" t="str">
        <x:v>PET-MEP-183</x:v>
      </x:c>
      <x:c r="AE183" t="n">
        <x:f>IF(ISNUMBER(P183),1,0)</x:f>
        <x:v>1</x:v>
      </x:c>
    </x:row>
    <x:row r="184" ht="98" customHeight="1">
      <x:c r="A184" s="84" t="str">
        <x:v>Digital Omnibus — PE791.072v01-00, 2025/0360(COD)</x:v>
      </x:c>
      <x:c r="B184" s="84" t="str">
        <x:v>Named technique</x:v>
      </x:c>
      <x:c r="C184" s="84" t="str">
        <x:v>Elena Sancho Murillo; Marina Kaljurand; Brando Benifei; José Cepeda; Lina Gálvez; Francisco Assis; Alex Agius Saliba</x:v>
      </x:c>
      <x:c r="D184" s="84" t="str"/>
      <x:c r="E184" s="84" t="str">
        <x:v>Named signatories to tabled amendment</x:v>
      </x:c>
      <x:c r="F184" s="84" t="str">
        <x:v>Amendment 905: proposed Data Act Art42(1a)</x:v>
      </x:c>
      <x:c r="G184" s="84" t="str">
        <x:v>MEP tabled amendment
Tabled committee amendment; not adopted law or confirmed committee position</x:v>
      </x:c>
      <x:c r="H184" s="84" t="str">
        <x:v>Pseudonymisation; anonymisation</x:v>
      </x:c>
      <x:c r="I184" s="84" t="str">
        <x:v>Reserves authority over personal-data matters, expressly including anonymisation/pseudonymisation, to GDPR competent authorities.</x:v>
      </x:c>
      <x:c r="J184" s="84" t="str">
        <x:v>Suggested allocation of regulatory competence, not a PET deployment obligation.</x:v>
      </x:c>
      <x:c r="K184" s="85" t="n">
        <x:v>46230.5</x:v>
      </x:c>
      <x:c r="L184" s="86" t="inlineStr">
        <x:is>
          <x:t xml:space="preserve">Joint ITRE/LIBE amendments PE791.072v01-00</x:t>
        </x:is>
      </x:c>
      <x:c r="M184" s="84" t="str">
        <x:v>Official PDF downloaded and provision text read. Printed pages appearing in extracted block: [76].  Attribution: The proposing MEPs are the signatories named above this amendment in the official tabled-amendment document.</x:v>
      </x:c>
      <x:c r="N184" s="86" t="inlineStr">
        <x:is>
          <x:t xml:space="preserve">Supporting official source</x:t>
        </x:is>
      </x:c>
      <x:c r="O184" s="86" t="inlineStr">
        <x:is>
          <x:t xml:space="preserve">Official amendment signatories</x:t>
        </x:is>
      </x:c>
      <x:c r="P184" s="49" t="n">
        <x:v>0</x:v>
      </x:c>
      <x:c r="Q184" s="50" t="str">
        <x:v>Neutral or mixed</x:v>
      </x:c>
      <x:c r="R184" s="50" t="str">
        <x:v>Assigns personal-data matters, expressly including pseudonymisation and anonymisation, to GDPR competent authorities. This clarifies regulatory responsibility without changing the permitted use or technical support of PETs.</x:v>
      </x:c>
      <x:c r="S184" s="50" t="str">
        <x:v>High</x:v>
      </x:c>
      <x:c r="T184" s="50" t="str">
        <x:v>Yes</x:v>
      </x:c>
      <x:c r="U184" s="50" t="str">
        <x:v>Not addressed</x:v>
      </x:c>
      <x:c r="V184" s="50" t="str">
        <x:v>GDPR authorities retain competence over personal and mixed datasets and data-subject rights.</x:v>
      </x:c>
      <x:c r="W184" s="50" t="str">
        <x:v>No equivalent explicit allocation of these matters in the proposed EDIB tasks.</x:v>
      </x:c>
      <x:c r="X184" s="50" t="str">
        <x:v>Reserves authority over personal-data matters, expressly including anonymisation/pseudonymisation, to GDPR competent authorities.</x:v>
      </x:c>
      <x:c r="Y184" s="50" t="str"/>
      <x:c r="Z184" s="50" t="str">
        <x:v>Amendment 905: proposed Data Act Art42(1a)</x:v>
      </x:c>
      <x:c r="AA184" s="50" t="str">
        <x:v>Amendment 905; PDF page 76; original and amendment columns plus signature block.</x:v>
      </x:c>
      <x:c r="AB184" s="50" t="str">
        <x:v>Official EP PDF downloaded through its public document page; complete amendment, printed baseline and named signature block read and compared on 24 September 2026.</x:v>
      </x:c>
      <x:c r="AC184" s="51" t="n">
        <x:v>46289</x:v>
      </x:c>
      <x:c r="AD184" s="50" t="str">
        <x:v>PET-MEP-184</x:v>
      </x:c>
      <x:c r="AE184" t="n">
        <x:f>IF(ISNUMBER(P184),1,0)</x:f>
        <x:v>1</x:v>
      </x:c>
    </x:row>
    <x:row r="185" ht="98" customHeight="1">
      <x:c r="A185" s="84" t="str">
        <x:v>Digital Omnibus — PE791.072v01-00, 2025/0360(COD)</x:v>
      </x:c>
      <x:c r="B185" s="84" t="str">
        <x:v>Named technique</x:v>
      </x:c>
      <x:c r="C185" s="84" t="str">
        <x:v>Mary Khan</x:v>
      </x:c>
      <x:c r="D185" s="84" t="str"/>
      <x:c r="E185" s="84" t="str">
        <x:v>Named signatories to tabled amendment</x:v>
      </x:c>
      <x:c r="F185" s="84" t="str">
        <x:v>Amendment 906: proposed Data Act Art42(1b)</x:v>
      </x:c>
      <x:c r="G185" s="84" t="str">
        <x:v>MEP tabled amendment
Tabled committee amendment; not adopted law or confirmed committee position</x:v>
      </x:c>
      <x:c r="H185" s="84" t="str">
        <x:v>Anonymisation; aggregation</x:v>
      </x:c>
      <x:c r="I185" s="84" t="str">
        <x:v>Would restrict EDIB information exchange to essential anonymised and aggregated data, excluding personal data and complete national case files.</x:v>
      </x:c>
      <x:c r="J185" s="84" t="str">
        <x:v>Suggested operative amendment only.</x:v>
      </x:c>
      <x:c r="K185" s="85" t="n">
        <x:v>46230.5</x:v>
      </x:c>
      <x:c r="L185" s="86" t="inlineStr">
        <x:is>
          <x:t xml:space="preserve">Joint ITRE/LIBE amendments PE791.072v01-00</x:t>
        </x:is>
      </x:c>
      <x:c r="M185" s="84" t="str">
        <x:v>Official PDF downloaded and provision text read. Printed pages appearing in extracted block: [].  Attribution: The proposing MEPs are the signatories named above this amendment in the official tabled-amendment document.</x:v>
      </x:c>
      <x:c r="N185" s="86" t="inlineStr">
        <x:is>
          <x:t xml:space="preserve">Supporting official source</x:t>
        </x:is>
      </x:c>
      <x:c r="O185" s="86" t="inlineStr">
        <x:is>
          <x:t xml:space="preserve">Official amendment signatories</x:t>
        </x:is>
      </x:c>
      <x:c r="P185" s="46" t="n">
        <x:v>1</x:v>
      </x:c>
      <x:c r="Q185" s="47" t="str">
        <x:v>Favourable</x:v>
      </x:c>
      <x:c r="R185" s="47" t="str">
        <x:v>Requires necessary information exchange to use anonymised and aggregated data while excluding sensitive case material. This provides a limited operational mandate for anonymisation in a specific institutional setting.</x:v>
      </x:c>
      <x:c r="S185" s="47" t="str">
        <x:v>High</x:v>
      </x:c>
      <x:c r="T185" s="47" t="str">
        <x:v>Yes</x:v>
      </x:c>
      <x:c r="U185" s="47" t="str">
        <x:v>Not addressed</x:v>
      </x:c>
      <x:c r="V185" s="47" t="str">
        <x:v>Essential information only; no personal data, trade secrets, security information or complete case files.</x:v>
      </x:c>
      <x:c r="W185" s="47" t="str">
        <x:v>No equivalent restriction on information available to or exchanged through EDIB.</x:v>
      </x:c>
      <x:c r="X185" s="47" t="str">
        <x:v>Would restrict EDIB information exchange to essential anonymised and aggregated data, excluding personal data and complete national case files.</x:v>
      </x:c>
      <x:c r="Y185" s="47" t="str"/>
      <x:c r="Z185" s="47" t="str">
        <x:v>Amendment 906: proposed Data Act Art42(1b)</x:v>
      </x:c>
      <x:c r="AA185" s="47" t="str">
        <x:v>Amendment 906; PDF page 77; original and amendment columns plus signature block.</x:v>
      </x:c>
      <x:c r="AB185" s="47" t="str">
        <x:v>Official EP PDF downloaded through its public document page; complete amendment, printed baseline and named signature block read and compared on 24 September 2026.</x:v>
      </x:c>
      <x:c r="AC185" s="48" t="n">
        <x:v>46289</x:v>
      </x:c>
      <x:c r="AD185" s="47" t="str">
        <x:v>PET-MEP-185</x:v>
      </x:c>
      <x:c r="AE185" t="n">
        <x:f>IF(ISNUMBER(P185),1,0)</x:f>
        <x:v>1</x:v>
      </x:c>
    </x:row>
    <x:row r="186" ht="98" customHeight="1">
      <x:c r="A186" s="84" t="str">
        <x:v>Digital Omnibus — PE791.072v01-00, 2025/0360(COD)</x:v>
      </x:c>
      <x:c r="B186" s="84" t="str">
        <x:v>Named technique</x:v>
      </x:c>
      <x:c r="C186" s="84" t="str">
        <x:v>Julie Rechagneux; Mélanie Disdier; Aleksandar Nikolic; Pierre-Romain Thionnet; Alexandre Varaut; Fabrice Leggeri; Marion Maréchal; Christophe Bay</x:v>
      </x:c>
      <x:c r="D186" s="84" t="str"/>
      <x:c r="E186" s="84" t="str">
        <x:v>Named signatories to tabled amendment</x:v>
      </x:c>
      <x:c r="F186" s="84" t="str">
        <x:v>Amendment 933: GDPR Art4(5), rather than proposed Art4(1) change</x:v>
      </x:c>
      <x:c r="G186" s="84" t="str">
        <x:v>MEP tabled amendment
Tabled committee amendment; not adopted law or confirmed committee position</x:v>
      </x:c>
      <x:c r="H186" s="84" t="str">
        <x:v>Pseudonymisation; recipient-relative identifiability</x:v>
      </x:c>
      <x:c r="I186" s="84" t="str">
        <x:v>Would locate recipient-relative rules within pseudonymisation: information stays personal for key-holding controllers; recipient non-identifiability requires effective safeguards covering linkage and onward transfers.</x:v>
      </x:c>
      <x:c r="J186" s="84" t="str">
        <x:v>Suggested operative amendment only.</x:v>
      </x:c>
      <x:c r="K186" s="85" t="n">
        <x:v>46230.5</x:v>
      </x:c>
      <x:c r="L186" s="86" t="inlineStr">
        <x:is>
          <x:t xml:space="preserve">Joint ITRE/LIBE amendments PE791.072v01-00</x:t>
        </x:is>
      </x:c>
      <x:c r="M186" s="84" t="str">
        <x:v>Official PDF downloaded and provision text read. Printed pages appearing in extracted block: [94].  Attribution: The proposing MEPs are the signatories named above this amendment in the official tabled-amendment document.</x:v>
      </x:c>
      <x:c r="N186" s="86" t="inlineStr">
        <x:is>
          <x:t xml:space="preserve">Supporting official source</x:t>
        </x:is>
      </x:c>
      <x:c r="O186" s="86" t="inlineStr">
        <x:is>
          <x:t xml:space="preserve">Official amendment signatories</x:t>
        </x:is>
      </x:c>
      <x:c r="P186" s="49" t="n">
        <x:v>0</x:v>
      </x:c>
      <x:c r="Q186" s="50" t="str">
        <x:v>Neutral or mixed</x:v>
      </x:c>
      <x:c r="R186" s="50" t="str">
        <x:v>Moves the recipient-relative analysis into pseudonymisation and specifies key-holder, linkage and onward-disclosure safeguards. It changes data classification and the applicable safeguards without establishing a distinct deployment incentive or restriction on PETs.</x:v>
      </x:c>
      <x:c r="S186" s="50" t="str">
        <x:v>Medium</x:v>
      </x:c>
      <x:c r="T186" s="50" t="str">
        <x:v>Yes</x:v>
      </x:c>
      <x:c r="U186" s="50" t="str">
        <x:v>Not addressed</x:v>
      </x:c>
      <x:c r="V186" s="50" t="str">
        <x:v>Key-holder data remain personal; effective non-attribution controls; linkage and onward-disclosure risks addressed.</x:v>
      </x:c>
      <x:c r="W186" s="50" t="str">
        <x:v>The Commission would add recipient-relative personal-data wording to Article 4(1).</x:v>
      </x:c>
      <x:c r="X186" s="50" t="str">
        <x:v>Would locate recipient-relative rules within pseudonymisation: information stays personal for key-holding controllers; recipient non-identifiability requires effective safeguards covering linkage and onward transfers.</x:v>
      </x:c>
      <x:c r="Y186" s="50" t="str"/>
      <x:c r="Z186" s="50" t="str">
        <x:v>Amendment 933: GDPR Art4(5), rather than proposed Art4(1) change</x:v>
      </x:c>
      <x:c r="AA186" s="50" t="str">
        <x:v>Amendment 933; PDF page 94; original and amendment columns plus signature block.</x:v>
      </x:c>
      <x:c r="AB186" s="50" t="str">
        <x:v>Official EP PDF downloaded through its public document page; complete amendment, printed baseline and named signature block read and compared on 24 September 2026.</x:v>
      </x:c>
      <x:c r="AC186" s="51" t="n">
        <x:v>46289</x:v>
      </x:c>
      <x:c r="AD186" s="50" t="str">
        <x:v>PET-MEP-186</x:v>
      </x:c>
      <x:c r="AE186" t="n">
        <x:f>IF(ISNUMBER(P186),1,0)</x:f>
        <x:v>1</x:v>
      </x:c>
    </x:row>
    <x:row r="187" ht="98" customHeight="1">
      <x:c r="A187" s="84" t="str">
        <x:v>Digital Omnibus — PE791.072v01-00, 2025/0360(COD)</x:v>
      </x:c>
      <x:c r="B187" s="84" t="str">
        <x:v>Named technique</x:v>
      </x:c>
      <x:c r="C187" s="84" t="str">
        <x:v>Julie Rechagneux; Mélanie Disdier; Aleksandar Nikolic; Pierre-Romain Thionnet; Alexandre Varaut; Fabrice Leggeri; Marion Maréchal; Christophe Bay</x:v>
      </x:c>
      <x:c r="D187" s="84" t="str"/>
      <x:c r="E187" s="84" t="str">
        <x:v>Named signatories to tabled amendment</x:v>
      </x:c>
      <x:c r="F187" s="84" t="str">
        <x:v>Amendment 935: proposed GDPR Art4(1) addition; justification</x:v>
      </x:c>
      <x:c r="G187" s="84" t="str">
        <x:v>MEP tabled amendment
Tabled committee amendment; not adopted law or confirmed committee position</x:v>
      </x:c>
      <x:c r="H187" s="84" t="str">
        <x:v>Pseudonymisation boundary</x:v>
      </x:c>
      <x:c r="I187" s="84" t="str">
        <x:v>Would delete the Commission personal-data-definition addition; justification locates recipient relativity in pseudonymisation rather than the definition.</x:v>
      </x:c>
      <x:c r="J187" s="84" t="str">
        <x:v>Suggested deletion; explicit PET discussion is in justification.</x:v>
      </x:c>
      <x:c r="K187" s="85" t="n">
        <x:v>46230.5</x:v>
      </x:c>
      <x:c r="L187" s="86" t="inlineStr">
        <x:is>
          <x:t xml:space="preserve">Joint ITRE/LIBE amendments PE791.072v01-00</x:t>
        </x:is>
      </x:c>
      <x:c r="M187" s="84" t="str">
        <x:v>Official PDF downloaded and provision text read. Printed pages appearing in extracted block: [96].  Attribution: The proposing MEPs are the signatories named above this amendment in the official tabled-amendment document.</x:v>
      </x:c>
      <x:c r="N187" s="86" t="inlineStr">
        <x:is>
          <x:t xml:space="preserve">Supporting official source</x:t>
        </x:is>
      </x:c>
      <x:c r="O187" s="86" t="inlineStr">
        <x:is>
          <x:t xml:space="preserve">Official amendment signatories</x:t>
        </x:is>
      </x:c>
      <x:c r="P187" s="46"/>
      <x:c r="Q187" s="47" t="str">
        <x:v>Unscored</x:v>
      </x:c>
      <x:c r="R187" s="47" t="str">
        <x:v>Deletes the general definition addition while the justification places recipient relativity within a separate pseudonymisation regime. Opposition to this definition change cannot reliably be scored as opposition to PET use.</x:v>
      </x:c>
      <x:c r="S187" s="47" t="str">
        <x:v>Medium</x:v>
      </x:c>
      <x:c r="T187" s="47" t="str">
        <x:v>No</x:v>
      </x:c>
      <x:c r="U187" s="47" t="str">
        <x:v>Not addressed</x:v>
      </x:c>
      <x:c r="V187" s="47" t="str">
        <x:v>Justification preserves the personal-data definition and refers to a separate graded regime; no standalone operative PET safeguard here.</x:v>
      </x:c>
      <x:c r="W187" s="47" t="str">
        <x:v>The Commission adds recipient-relative personal-data status rules to Article 4(1).</x:v>
      </x:c>
      <x:c r="X187" s="47" t="str">
        <x:v>Would delete the Commission personal-data-definition addition; justification locates recipient relativity in pseudonymisation rather than the definition.</x:v>
      </x:c>
      <x:c r="Y187" s="47" t="str">
        <x:v>PET-specific direction cannot be isolated from a broader classification, governance or processing-scope reform.</x:v>
      </x:c>
      <x:c r="Z187" s="47" t="str">
        <x:v>Amendment 935: proposed GDPR Art4(1) addition; justification</x:v>
      </x:c>
      <x:c r="AA187" s="47" t="str">
        <x:v>Amendment 935; PDF page 96; original and amendment columns plus signature block.</x:v>
      </x:c>
      <x:c r="AB187" s="47" t="str">
        <x:v>Official EP PDF downloaded through its public document page; complete amendment, printed baseline and named signature block read and compared on 24 September 2026.</x:v>
      </x:c>
      <x:c r="AC187" s="48" t="n">
        <x:v>46289</x:v>
      </x:c>
      <x:c r="AD187" s="47" t="str">
        <x:v>PET-MEP-187</x:v>
      </x:c>
      <x:c r="AE187" t="n">
        <x:f>IF(ISNUMBER(P187),1,0)</x:f>
        <x:v>0</x:v>
      </x:c>
    </x:row>
    <x:row r="188" ht="98" customHeight="1">
      <x:c r="A188" s="84" t="str">
        <x:v>Digital Omnibus — PE791.072v01-00, 2025/0360(COD)</x:v>
      </x:c>
      <x:c r="B188" s="84" t="str">
        <x:v>Named technique</x:v>
      </x:c>
      <x:c r="C188" s="84" t="str">
        <x:v>Nadine Morano</x:v>
      </x:c>
      <x:c r="D188" s="84" t="str"/>
      <x:c r="E188" s="84" t="str">
        <x:v>Named signatories to tabled amendment</x:v>
      </x:c>
      <x:c r="F188" s="84" t="str">
        <x:v>Amendment 937: proposed GDPR Art4(1) addition</x:v>
      </x:c>
      <x:c r="G188" s="84" t="str">
        <x:v>MEP tabled amendment
Tabled committee amendment; not adopted law or confirmed committee position</x:v>
      </x:c>
      <x:c r="H188" s="84" t="str">
        <x:v>Pseudonymisation; identifiability assessment</x:v>
      </x:c>
      <x:c r="I188" s="84" t="str">
        <x:v>Would require case-by-case recipient assessment and recognise pseudonymisation may prevent recipient identification while preserving controllers’ obligations.</x:v>
      </x:c>
      <x:c r="J188" s="84" t="str">
        <x:v>Suggested operative amendment only.</x:v>
      </x:c>
      <x:c r="K188" s="85" t="n">
        <x:v>46230.5</x:v>
      </x:c>
      <x:c r="L188" s="86" t="inlineStr">
        <x:is>
          <x:t xml:space="preserve">Joint ITRE/LIBE amendments PE791.072v01-00</x:t>
        </x:is>
      </x:c>
      <x:c r="M188" s="84" t="str">
        <x:v>Official PDF downloaded and provision text read. Printed pages appearing in extracted block: [].  Attribution: The proposing MEPs are the signatories named above this amendment in the official tabled-amendment document.</x:v>
      </x:c>
      <x:c r="N188" s="86" t="inlineStr">
        <x:is>
          <x:t xml:space="preserve">Supporting official source</x:t>
        </x:is>
      </x:c>
      <x:c r="O188" s="86" t="inlineStr">
        <x:is>
          <x:t xml:space="preserve">Official amendment signatories</x:t>
        </x:is>
      </x:c>
      <x:c r="P188" s="49" t="n">
        <x:v>0</x:v>
      </x:c>
      <x:c r="Q188" s="50" t="str">
        <x:v>Neutral or mixed</x:v>
      </x:c>
      <x:c r="R188" s="50" t="str">
        <x:v>Adds case-by-case criteria and expressly describes how pseudonymisation may prevent a recipient from identifying a person. This clarifies the existing proposed classification test while retaining controller obligations, without a distinct PET deployment change.</x:v>
      </x:c>
      <x:c r="S188" s="50" t="str">
        <x:v>Medium</x:v>
      </x:c>
      <x:c r="T188" s="50" t="str">
        <x:v>Yes</x:v>
      </x:c>
      <x:c r="U188" s="50" t="str">
        <x:v>Not addressed</x:v>
      </x:c>
      <x:c r="V188" s="50" t="str">
        <x:v>Costs, time and technology assessed; controller classification and transparency duties preserved.</x:v>
      </x:c>
      <x:c r="W188" s="50" t="str">
        <x:v>The proposed personal-data definition already applies a recipient-specific identifiability test.</x:v>
      </x:c>
      <x:c r="X188" s="50" t="str">
        <x:v>Would require case-by-case recipient assessment and recognise pseudonymisation may prevent recipient identification while preserving controllers’ obligations.</x:v>
      </x:c>
      <x:c r="Y188" s="50" t="str"/>
      <x:c r="Z188" s="50" t="str">
        <x:v>Amendment 937: proposed GDPR Art4(1) addition</x:v>
      </x:c>
      <x:c r="AA188" s="50" t="str">
        <x:v>Amendment 937; PDF page 98; original and amendment columns plus signature block.</x:v>
      </x:c>
      <x:c r="AB188" s="50" t="str">
        <x:v>Official EP PDF downloaded through its public document page; complete amendment, printed baseline and named signature block read and compared on 24 September 2026.</x:v>
      </x:c>
      <x:c r="AC188" s="51" t="n">
        <x:v>46289</x:v>
      </x:c>
      <x:c r="AD188" s="50" t="str">
        <x:v>PET-MEP-188</x:v>
      </x:c>
      <x:c r="AE188" t="n">
        <x:f>IF(ISNUMBER(P188),1,0)</x:f>
        <x:v>1</x:v>
      </x:c>
    </x:row>
    <x:row r="189" ht="98" customHeight="1">
      <x:c r="A189" s="84" t="str">
        <x:v>Digital Omnibus — PE791.072v01-00, 2025/0360(COD)</x:v>
      </x:c>
      <x:c r="B189" s="84" t="str">
        <x:v>Named technique</x:v>
      </x:c>
      <x:c r="C189" s="84" t="str">
        <x:v>Mary Khan</x:v>
      </x:c>
      <x:c r="D189" s="84" t="str"/>
      <x:c r="E189" s="84" t="str">
        <x:v>Named signatories to tabled amendment</x:v>
      </x:c>
      <x:c r="F189" s="84" t="str">
        <x:v>Amendment 945: proposed GDPR Art4(1), paragraph2</x:v>
      </x:c>
      <x:c r="G189" s="84" t="str">
        <x:v>MEP tabled amendment
Tabled committee amendment; not adopted law or confirmed committee position</x:v>
      </x:c>
      <x:c r="H189" s="84" t="str">
        <x:v>Pseudonymisation; reidentification-risk assessment</x:v>
      </x:c>
      <x:c r="I189" s="84" t="str">
        <x:v>Would assess identification across foreseeable recipients; controllers must show objectively insignificant risk, and contractual reidentification bans alone would not suffice.</x:v>
      </x:c>
      <x:c r="J189" s="84" t="str">
        <x:v>Suggested operative amendment only.</x:v>
      </x:c>
      <x:c r="K189" s="85" t="n">
        <x:v>46230.5</x:v>
      </x:c>
      <x:c r="L189" s="86" t="inlineStr">
        <x:is>
          <x:t xml:space="preserve">Joint ITRE/LIBE amendments PE791.072v01-00</x:t>
        </x:is>
      </x:c>
      <x:c r="M189" s="84" t="str">
        <x:v>Official PDF downloaded and provision text read. Printed pages appearing in extracted block: [104].  Attribution: The proposing MEPs are the signatories named above this amendment in the official tabled-amendment document.</x:v>
      </x:c>
      <x:c r="N189" s="86" t="inlineStr">
        <x:is>
          <x:t xml:space="preserve">Supporting official source</x:t>
        </x:is>
      </x:c>
      <x:c r="O189" s="86" t="inlineStr">
        <x:is>
          <x:t xml:space="preserve">Official amendment signatories</x:t>
        </x:is>
      </x:c>
      <x:c r="P189" s="46" t="n">
        <x:v>0</x:v>
      </x:c>
      <x:c r="Q189" s="47" t="str">
        <x:v>Neutral or mixed</x:v>
      </x:c>
      <x:c r="R189" s="47" t="str">
        <x:v>Replaces that test with an assessment spanning foreseeable recipients and objective evidence of insignificant re-identification risk. These stricter classification safeguards do not prohibit pseudonymisation or establish a directional PET deployment change.</x:v>
      </x:c>
      <x:c r="S189" s="47" t="str">
        <x:v>Medium</x:v>
      </x:c>
      <x:c r="T189" s="47" t="str">
        <x:v>Yes</x:v>
      </x:c>
      <x:c r="U189" s="47" t="str">
        <x:v>Not addressed</x:v>
      </x:c>
      <x:c r="V189" s="47" t="str">
        <x:v>Controller burden of proof; chain-wide risk; contractual bans alone insufficient.</x:v>
      </x:c>
      <x:c r="W189" s="47" t="str">
        <x:v>The Commission evaluates identifiability for the entity concerned regardless of a potential subsequent recipient.</x:v>
      </x:c>
      <x:c r="X189" s="47" t="str">
        <x:v>Would assess identification across foreseeable recipients; controllers must show objectively insignificant risk, and contractual reidentification bans alone would not suffice.</x:v>
      </x:c>
      <x:c r="Y189" s="47" t="str"/>
      <x:c r="Z189" s="47" t="str">
        <x:v>Amendment 945: proposed GDPR Art4(1), paragraph2</x:v>
      </x:c>
      <x:c r="AA189" s="47" t="str">
        <x:v>Amendment 945; PDF page 104; original and amendment columns plus signature block.</x:v>
      </x:c>
      <x:c r="AB189" s="47" t="str">
        <x:v>Official EP PDF downloaded through its public document page; complete amendment, printed baseline and named signature block read and compared on 24 September 2026.</x:v>
      </x:c>
      <x:c r="AC189" s="48" t="n">
        <x:v>46289</x:v>
      </x:c>
      <x:c r="AD189" s="47" t="str">
        <x:v>PET-MEP-189</x:v>
      </x:c>
      <x:c r="AE189" t="n">
        <x:f>IF(ISNUMBER(P189),1,0)</x:f>
        <x:v>1</x:v>
      </x:c>
    </x:row>
    <x:row r="190" ht="98" customHeight="1">
      <x:c r="A190" s="84" t="str">
        <x:v>Digital Omnibus — PE791.072v01-00, 2025/0360(COD)</x:v>
      </x:c>
      <x:c r="B190" s="84" t="str">
        <x:v>Named technique</x:v>
      </x:c>
      <x:c r="C190" s="84" t="str">
        <x:v>Alice Teodorescu Måwe</x:v>
      </x:c>
      <x:c r="D190" s="84" t="str"/>
      <x:c r="E190" s="84" t="str">
        <x:v>Named signatories to tabled amendment</x:v>
      </x:c>
      <x:c r="F190" s="84" t="str">
        <x:v>Amendment 946: proposed GDPR Art4(1) addition</x:v>
      </x:c>
      <x:c r="G190" s="84" t="str">
        <x:v>MEP tabled amendment
Tabled committee amendment; not adopted law or confirmed committee position</x:v>
      </x:c>
      <x:c r="H190" s="84" t="str">
        <x:v>Irreversible anonymisation; erasure</x:v>
      </x:c>
      <x:c r="I190" s="84" t="str">
        <x:v>Would exclude certain transitory processing unrelated to individuals from GDPR where safeguards prevent person-related use until irreversible anonymisation or erasure.</x:v>
      </x:c>
      <x:c r="J190" s="84" t="str">
        <x:v>Suggested scope exemption only; not current law.</x:v>
      </x:c>
      <x:c r="K190" s="85" t="n">
        <x:v>46230.5</x:v>
      </x:c>
      <x:c r="L190" s="86" t="inlineStr">
        <x:is>
          <x:t xml:space="preserve">Joint ITRE/LIBE amendments PE791.072v01-00</x:t>
        </x:is>
      </x:c>
      <x:c r="M190" s="84" t="str">
        <x:v>Official PDF downloaded and provision text read. Printed pages appearing in extracted block: [].  Attribution: The proposing MEPs are the signatories named above this amendment in the official tabled-amendment document.</x:v>
      </x:c>
      <x:c r="N190" s="86" t="inlineStr">
        <x:is>
          <x:t xml:space="preserve">Supporting official source</x:t>
        </x:is>
      </x:c>
      <x:c r="O190" s="86" t="inlineStr">
        <x:is>
          <x:t xml:space="preserve">Official amendment signatories</x:t>
        </x:is>
      </x:c>
      <x:c r="P190" s="49"/>
      <x:c r="Q190" s="50" t="str">
        <x:v>Unscored</x:v>
      </x:c>
      <x:c r="R190" s="50" t="str">
        <x:v>Substitutes a broad exclusion for transitory processing ending in irreversible anonymisation or erasure. Because the reform combines a change in GDPR scope with alternative end states, its net effect on PET deployment cannot be isolated.</x:v>
      </x:c>
      <x:c r="S190" s="50" t="str">
        <x:v>Medium</x:v>
      </x:c>
      <x:c r="T190" s="50" t="str">
        <x:v>No</x:v>
      </x:c>
      <x:c r="U190" s="50" t="str">
        <x:v>Not addressed</x:v>
      </x:c>
      <x:c r="V190" s="50" t="str">
        <x:v>Purpose unrelated to an identifiable person; safeguards prevent person-related use until irreversible anonymisation or erasure.</x:v>
      </x:c>
      <x:c r="W190" s="50" t="str">
        <x:v>The Commission proposes an entity-relative definition of personal data.</x:v>
      </x:c>
      <x:c r="X190" s="50" t="str">
        <x:v>Would exclude certain transitory processing unrelated to individuals from GDPR where safeguards prevent person-related use until irreversible anonymisation or erasure.</x:v>
      </x:c>
      <x:c r="Y190" s="50" t="str">
        <x:v>PET-specific direction cannot be isolated from a broader classification, governance or processing-scope reform.</x:v>
      </x:c>
      <x:c r="Z190" s="50" t="str">
        <x:v>Amendment 946: proposed GDPR Art4(1) addition</x:v>
      </x:c>
      <x:c r="AA190" s="50" t="str">
        <x:v>Amendment 946; PDF page 105; original and amendment columns plus signature block.</x:v>
      </x:c>
      <x:c r="AB190" s="50" t="str">
        <x:v>Official EP PDF downloaded through its public document page; complete amendment, printed baseline and named signature block read and compared on 24 September 2026.</x:v>
      </x:c>
      <x:c r="AC190" s="51" t="n">
        <x:v>46289</x:v>
      </x:c>
      <x:c r="AD190" s="50" t="str">
        <x:v>PET-MEP-190</x:v>
      </x:c>
      <x:c r="AE190" t="n">
        <x:f>IF(ISNUMBER(P190),1,0)</x:f>
        <x:v>0</x:v>
      </x:c>
    </x:row>
    <x:row r="191" ht="98" customHeight="1">
      <x:c r="A191" s="84" t="str">
        <x:v>Digital Omnibus — PE791.072v01-00, 2025/0360(COD)</x:v>
      </x:c>
      <x:c r="B191" s="84" t="str">
        <x:v>Named technique</x:v>
      </x:c>
      <x:c r="C191" s="84" t="str">
        <x:v>Irena Joveva; Michael McNamara; Raquel García Hermida-Van Der Walle; Oihane Agirregoitia Martínez; Veronika Cifrová Ostrihoňová; Fabienne Keller</x:v>
      </x:c>
      <x:c r="D191" s="84" t="str"/>
      <x:c r="E191" s="84" t="str">
        <x:v>Named signatories to tabled amendment</x:v>
      </x:c>
      <x:c r="F191" s="84" t="str">
        <x:v>Amendment 977: new GDPR Art4(38a)</x:v>
      </x:c>
      <x:c r="G191" s="84" t="str">
        <x:v>MEP tabled amendment
Tabled committee amendment; not adopted law or confirmed committee position</x:v>
      </x:c>
      <x:c r="H191" s="84" t="str">
        <x:v>Anonymisation; singling-out assessment</x:v>
      </x:c>
      <x:c r="I191" s="84" t="str">
        <x:v>Would define anonymisation by removing person-data relationships, assessing means available now or foreseeably to any person.</x:v>
      </x:c>
      <x:c r="J191" s="84" t="str">
        <x:v>Suggested operative amendment only.</x:v>
      </x:c>
      <x:c r="K191" s="85" t="n">
        <x:v>46230.5</x:v>
      </x:c>
      <x:c r="L191" s="86" t="inlineStr">
        <x:is>
          <x:t xml:space="preserve">Joint ITRE/LIBE amendments PE791.072v01-00</x:t>
        </x:is>
      </x:c>
      <x:c r="M191" s="84" t="str">
        <x:v>Official PDF downloaded and provision text read. Printed pages appearing in extracted block: [].  Attribution: The proposing MEPs are the signatories named above this amendment in the official tabled-amendment document.</x:v>
      </x:c>
      <x:c r="N191" s="86" t="inlineStr">
        <x:is>
          <x:t xml:space="preserve">Supporting official source</x:t>
        </x:is>
      </x:c>
      <x:c r="O191" s="86" t="inlineStr">
        <x:is>
          <x:t xml:space="preserve">Official amendment signatories</x:t>
        </x:is>
      </x:c>
      <x:c r="P191" s="46" t="n">
        <x:v>0</x:v>
      </x:c>
      <x:c r="Q191" s="47" t="str">
        <x:v>Neutral or mixed</x:v>
      </x:c>
      <x:c r="R191" s="47" t="str">
        <x:v>Defines anonymisation and the identification-risk test but does not add an adoption obligation, incentive or technical-support mechanism. The stricter test is a classification safeguard and is not treated as either support for or opposition to PET deployment.</x:v>
      </x:c>
      <x:c r="S191" s="47" t="str">
        <x:v>Medium</x:v>
      </x:c>
      <x:c r="T191" s="47" t="str">
        <x:v>Yes</x:v>
      </x:c>
      <x:c r="U191" s="47" t="str">
        <x:v>Not addressed</x:v>
      </x:c>
      <x:c r="V191" s="47" t="str">
        <x:v>Current and foreseeable identification means, including singling out by any person.</x:v>
      </x:c>
      <x:c r="W191" s="47" t="str">
        <x:v>No new definition of anonymisation in the Commission proposal.</x:v>
      </x:c>
      <x:c r="X191" s="47" t="str">
        <x:v>Would define anonymisation by removing person-data relationships, assessing means available now or foreseeably to any person.</x:v>
      </x:c>
      <x:c r="Y191" s="47" t="str"/>
      <x:c r="Z191" s="47" t="str">
        <x:v>Amendment 977: new GDPR Art4(38a)</x:v>
      </x:c>
      <x:c r="AA191" s="47" t="str">
        <x:v>Amendment 977; PDF page 124; original and amendment columns plus signature block.</x:v>
      </x:c>
      <x:c r="AB191" s="47" t="str">
        <x:v>Official EP PDF downloaded through its public document page; complete amendment, printed baseline and named signature block read and compared on 24 September 2026.</x:v>
      </x:c>
      <x:c r="AC191" s="48" t="n">
        <x:v>46289</x:v>
      </x:c>
      <x:c r="AD191" s="47" t="str">
        <x:v>PET-MEP-191</x:v>
      </x:c>
      <x:c r="AE191" t="n">
        <x:f>IF(ISNUMBER(P191),1,0)</x:f>
        <x:v>1</x:v>
      </x:c>
    </x:row>
    <x:row r="192" ht="98" customHeight="1">
      <x:c r="A192" s="84" t="str">
        <x:v>Digital Omnibus — PE791.072v01-00, 2025/0360(COD)</x:v>
      </x:c>
      <x:c r="B192" s="84" t="str">
        <x:v>Related privacy wording</x:v>
      </x:c>
      <x:c r="C192" s="84" t="str">
        <x:v>Julie Rechagneux; Mélanie Disdier; Aleksandar Nikolic; Pierre-Romain Thionnet; Alexandre Varaut; Fabrice Leggeri; Marion Maréchal; Christophe Bay</x:v>
      </x:c>
      <x:c r="D192" s="84" t="str"/>
      <x:c r="E192" s="84" t="str">
        <x:v>Named signatories to tabled amendment</x:v>
      </x:c>
      <x:c r="F192" s="84" t="str">
        <x:v>Amendment 986: new GDPR Art4(38c)</x:v>
      </x:c>
      <x:c r="G192" s="84" t="str">
        <x:v>MEP tabled amendment
Tabled committee amendment; not adopted law or confirmed committee position</x:v>
      </x:c>
      <x:c r="H192" s="84" t="str">
        <x:v>Pseudonymisation; cryptographic privacy-enhancing measures</x:v>
      </x:c>
      <x:c r="I192" s="84" t="str">
        <x:v>Would define pseudonymised data through utility-preserving technical, organisational or cryptographic protections, contrasted with anonymisation.</x:v>
      </x:c>
      <x:c r="J192" s="84" t="str">
        <x:v>Suggested operative amendment only.</x:v>
      </x:c>
      <x:c r="K192" s="85" t="n">
        <x:v>46230.5</x:v>
      </x:c>
      <x:c r="L192" s="86" t="inlineStr">
        <x:is>
          <x:t xml:space="preserve">Joint ITRE/LIBE amendments PE791.072v01-00</x:t>
        </x:is>
      </x:c>
      <x:c r="M192" s="84" t="str">
        <x:v>Source wording: “privacy-enhancing measures” (Amendment 986: new GDPR Art4(38c)). Official PDF downloaded and provision text read. Printed pages appearing in extracted block: [128].  Attribution: The proposing MEPs are the signatories named above this amendment in the official tabled-amendment document.</x:v>
      </x:c>
      <x:c r="N192" s="86" t="inlineStr">
        <x:is>
          <x:t xml:space="preserve">Supporting official source</x:t>
        </x:is>
      </x:c>
      <x:c r="O192" s="86" t="inlineStr">
        <x:is>
          <x:t xml:space="preserve">Official amendment signatories</x:t>
        </x:is>
      </x:c>
      <x:c r="P192" s="49" t="n">
        <x:v>0</x:v>
      </x:c>
      <x:c r="Q192" s="50" t="str">
        <x:v>Neutral or mixed</x:v>
      </x:c>
      <x:c r="R192" s="50" t="str">
        <x:v>Defines pseudonymised data through technical, organisational or cryptographic privacy measures while preserving lawful utility. This terminology clarifies the proposed regime without itself changing deployment duties or incentives.</x:v>
      </x:c>
      <x:c r="S192" s="50" t="str">
        <x:v>Medium</x:v>
      </x:c>
      <x:c r="T192" s="50" t="str">
        <x:v>Yes</x:v>
      </x:c>
      <x:c r="U192" s="50" t="str">
        <x:v>Not addressed</x:v>
      </x:c>
      <x:c r="V192" s="50" t="str">
        <x:v>Distinguishes pseudonymisation from anonymisation and links utility to lawful processing.</x:v>
      </x:c>
      <x:c r="W192" s="50" t="str">
        <x:v>No new definition of pseudonymised data in the Commission proposal.</x:v>
      </x:c>
      <x:c r="X192" s="50" t="str">
        <x:v>Would define pseudonymised data through utility-preserving technical, organisational or cryptographic protections, contrasted with anonymisation.</x:v>
      </x:c>
      <x:c r="Y192" s="50" t="str"/>
      <x:c r="Z192" s="50" t="str">
        <x:v>Amendment 986: new GDPR Art4(38c)</x:v>
      </x:c>
      <x:c r="AA192" s="50" t="str">
        <x:v>Amendment 986; PDF page 128; original and amendment columns plus signature block.</x:v>
      </x:c>
      <x:c r="AB192" s="50" t="str">
        <x:v>Official EP PDF downloaded through its public document page; complete amendment, printed baseline and named signature block read and compared on 24 September 2026.</x:v>
      </x:c>
      <x:c r="AC192" s="51" t="n">
        <x:v>46289</x:v>
      </x:c>
      <x:c r="AD192" s="50" t="str">
        <x:v>PET-MEP-192</x:v>
      </x:c>
      <x:c r="AE192" t="n">
        <x:f>IF(ISNUMBER(P192),1,0)</x:f>
        <x:v>1</x:v>
      </x:c>
    </x:row>
    <x:row r="193" ht="98" customHeight="1">
      <x:c r="A193" s="84" t="str">
        <x:v>Digital Omnibus — PE791.072v01-00, 2025/0360(COD)</x:v>
      </x:c>
      <x:c r="B193" s="84" t="str">
        <x:v>Related privacy wording</x:v>
      </x:c>
      <x:c r="C193" s="84" t="str">
        <x:v>Julie Rechagneux; Mélanie Disdier; Aleksandar Nikolic; Pierre-Romain Thionnet; Alexandre Varaut; Fabrice Leggeri; Marion Maréchal; Christophe Bay</x:v>
      </x:c>
      <x:c r="D193" s="84" t="str"/>
      <x:c r="E193" s="84" t="str">
        <x:v>Named signatories to tabled amendment</x:v>
      </x:c>
      <x:c r="F193" s="84" t="str">
        <x:v>Amendment 988: new GDPR Art4(38d)</x:v>
      </x:c>
      <x:c r="G193" s="84" t="str">
        <x:v>MEP tabled amendment
Tabled committee amendment; not adopted law or confirmed committee position</x:v>
      </x:c>
      <x:c r="H193" s="84" t="str">
        <x:v>Key separation; encryption; aggregation; generalisation; differential privacy; synthetic data; secure multiparty computation; secure processing environments</x:v>
      </x:c>
      <x:c r="I193" s="84" t="str">
        <x:v>Would define state-of-art privacy-preserving/enhancing methods through an express list of conventional and advanced PETs.</x:v>
      </x:c>
      <x:c r="J193" s="84" t="str">
        <x:v>Suggested operative amendment only.</x:v>
      </x:c>
      <x:c r="K193" s="85" t="n">
        <x:v>46230.5</x:v>
      </x:c>
      <x:c r="L193" s="86" t="inlineStr">
        <x:is>
          <x:t xml:space="preserve">Joint ITRE/LIBE amendments PE791.072v01-00</x:t>
        </x:is>
      </x:c>
      <x:c r="M193" s="84" t="str">
        <x:v>Source wording: “privacy-enhancing methods; privacy-enhancing techniques” (Amendment 988: new GDPR Art4(38d)). Official PDF downloaded and provision text read. Printed pages appearing in extracted block: [].  Attribution: The proposing MEPs are the signatories named above this amendment in the official tabled-amendment document.</x:v>
      </x:c>
      <x:c r="N193" s="86" t="inlineStr">
        <x:is>
          <x:t xml:space="preserve">Supporting official source</x:t>
        </x:is>
      </x:c>
      <x:c r="O193" s="86" t="inlineStr">
        <x:is>
          <x:t xml:space="preserve">Official amendment signatories</x:t>
        </x:is>
      </x:c>
      <x:c r="P193" s="46" t="n">
        <x:v>1</x:v>
      </x:c>
      <x:c r="Q193" s="47" t="str">
        <x:v>Favourable</x:v>
      </x:c>
      <x:c r="R193" s="47" t="str">
        <x:v>Introduces an express legal definition encompassing conventional and advanced PET methods. This gives a limited but clear recognition to a wider technology set without itself mandating deployment.</x:v>
      </x:c>
      <x:c r="S193" s="47" t="str">
        <x:v>High</x:v>
      </x:c>
      <x:c r="T193" s="47" t="str">
        <x:v>Yes</x:v>
      </x:c>
      <x:c r="U193" s="47" t="str">
        <x:v>Not addressed</x:v>
      </x:c>
      <x:c r="V193" s="47" t="str">
        <x:v>State-of-the-art requirement; reduction or elimination of attribution; key separation and secure environments included.</x:v>
      </x:c>
      <x:c r="W193" s="47" t="str">
        <x:v>No dedicated definition listing current privacy-preserving and enhancing methods.</x:v>
      </x:c>
      <x:c r="X193" s="47" t="str">
        <x:v>Would define state-of-art privacy-preserving/enhancing methods through an express list of conventional and advanced PETs.</x:v>
      </x:c>
      <x:c r="Y193" s="47" t="str"/>
      <x:c r="Z193" s="47" t="str">
        <x:v>Amendment 988: new GDPR Art4(38d)</x:v>
      </x:c>
      <x:c r="AA193" s="47" t="str">
        <x:v>Amendment 988; PDF page 130; original and amendment columns plus signature block.</x:v>
      </x:c>
      <x:c r="AB193" s="47" t="str">
        <x:v>Official EP PDF downloaded through its public document page; complete amendment, printed baseline and named signature block read and compared on 24 September 2026.</x:v>
      </x:c>
      <x:c r="AC193" s="48" t="n">
        <x:v>46289</x:v>
      </x:c>
      <x:c r="AD193" s="47" t="str">
        <x:v>PET-MEP-193</x:v>
      </x:c>
      <x:c r="AE193" t="n">
        <x:f>IF(ISNUMBER(P193),1,0)</x:f>
        <x:v>1</x:v>
      </x:c>
    </x:row>
    <x:row r="194" ht="98" customHeight="1">
      <x:c r="A194" s="84" t="str">
        <x:v>Digital Omnibus — PE791.072v01-00, 2025/0360(COD)</x:v>
      </x:c>
      <x:c r="B194" s="84" t="str">
        <x:v>Named technique</x:v>
      </x:c>
      <x:c r="C194" s="84" t="str">
        <x:v>Axel Voss</x:v>
      </x:c>
      <x:c r="D194" s="84" t="str"/>
      <x:c r="E194" s="84" t="str">
        <x:v>Named signatories to tabled amendment</x:v>
      </x:c>
      <x:c r="F194" s="84" t="str">
        <x:v>Amendment 1012: GDPR Art6(1), proposed point(fa)</x:v>
      </x:c>
      <x:c r="G194" s="84" t="str">
        <x:v>MEP tabled amendment
Tabled committee amendment; not adopted law or confirmed committee position</x:v>
      </x:c>
      <x:c r="H194" s="84" t="str">
        <x:v>Anonymisation</x:v>
      </x:c>
      <x:c r="I194" s="84" t="str">
        <x:v>Would provide a processing ground where anonymisation is necessary for minimisation or storage limitation.</x:v>
      </x:c>
      <x:c r="J194" s="84" t="str">
        <x:v>Suggested additional lawful-processing ground.</x:v>
      </x:c>
      <x:c r="K194" s="85" t="n">
        <x:v>46230.5</x:v>
      </x:c>
      <x:c r="L194" s="86" t="inlineStr">
        <x:is>
          <x:t xml:space="preserve">Joint ITRE/LIBE amendments PE791.072v01-00</x:t>
        </x:is>
      </x:c>
      <x:c r="M194" s="84" t="str">
        <x:v>Official PDF downloaded and provision text read. Printed pages appearing in extracted block: [145, 146]. The amendment also addresses intragroup processing and delegated updates; this row maps only its anonymisation limb. Attribution: The proposing MEPs are the signatories named above this amendment in the official tabled-amendment document.</x:v>
      </x:c>
      <x:c r="N194" s="86" t="inlineStr">
        <x:is>
          <x:t xml:space="preserve">Supporting official source</x:t>
        </x:is>
      </x:c>
      <x:c r="O194" s="86" t="inlineStr">
        <x:is>
          <x:t xml:space="preserve">Official amendment signatories</x:t>
        </x:is>
      </x:c>
      <x:c r="P194" s="49" t="n">
        <x:v>2</x:v>
      </x:c>
      <x:c r="Q194" s="50" t="str">
        <x:v>Strongly favourable</x:v>
      </x:c>
      <x:c r="R194" s="50" t="str">
        <x:v>Adds a dedicated processing ground where anonymisation is necessary for minimisation or storage limitation. This materially facilitates a PET processing step; the distinct intra-group provisions expressly preserve Chapter V transfer rules.</x:v>
      </x:c>
      <x:c r="S194" s="50" t="str">
        <x:v>High</x:v>
      </x:c>
      <x:c r="T194" s="50" t="str">
        <x:v>Yes</x:v>
      </x:c>
      <x:c r="U194" s="50" t="str">
        <x:v>Conditions</x:v>
      </x:c>
      <x:c r="V194" s="50" t="str">
        <x:v>Necessity and minimisation/storage limitation; intra-group provisions retain proportionality, rights and Chapter V.</x:v>
      </x:c>
      <x:c r="W194" s="50" t="str">
        <x:v>No equivalent express processing ground for anonymisation; separate proposed changes also cover legitimate interests.</x:v>
      </x:c>
      <x:c r="X194" s="50" t="str">
        <x:v>Would provide a processing ground where anonymisation is necessary for minimisation or storage limitation.</x:v>
      </x:c>
      <x:c r="Y194" s="50" t="str"/>
      <x:c r="Z194" s="50" t="str">
        <x:v>Amendment 1012: GDPR Art6(1), proposed point(fa)</x:v>
      </x:c>
      <x:c r="AA194" s="50" t="str">
        <x:v>Amendment 1012; PDF page 145; original and amendment columns plus signature block.</x:v>
      </x:c>
      <x:c r="AB194" s="50" t="str">
        <x:v>Official EP PDF downloaded through its public document page; complete amendment, printed baseline and named signature block read and compared on 24 September 2026.</x:v>
      </x:c>
      <x:c r="AC194" s="51" t="n">
        <x:v>46289</x:v>
      </x:c>
      <x:c r="AD194" s="50" t="str">
        <x:v>PET-MEP-194</x:v>
      </x:c>
      <x:c r="AE194" t="n">
        <x:f>IF(ISNUMBER(P194),1,0)</x:f>
        <x:v>1</x:v>
      </x:c>
    </x:row>
    <x:row r="195" ht="98" customHeight="1">
      <x:c r="A195" s="84" t="str">
        <x:v>Digital Omnibus — PE791.072v01-00, 2025/0360(COD)</x:v>
      </x:c>
      <x:c r="B195" s="84" t="str">
        <x:v>Named technique</x:v>
      </x:c>
      <x:c r="C195" s="84" t="str">
        <x:v>Julie Rechagneux; Mélanie Disdier; Aleksandar Nikolic; Pierre-Romain Thionnet; Alexandre Varaut; Fabrice Leggeri; Marion Maréchal; Christophe Bay</x:v>
      </x:c>
      <x:c r="D195" s="84" t="str"/>
      <x:c r="E195" s="84" t="str">
        <x:v>Named signatories to tabled amendment</x:v>
      </x:c>
      <x:c r="F195" s="84" t="str">
        <x:v>Amendment 1015: new GDPR Art6(4a)</x:v>
      </x:c>
      <x:c r="G195" s="84" t="str">
        <x:v>MEP tabled amendment
Tabled committee amendment; not adopted law or confirmed committee position</x:v>
      </x:c>
      <x:c r="H195" s="84" t="str">
        <x:v>Anonymised data; pseudonymised data; synthetic data</x:v>
      </x:c>
      <x:c r="I195" s="84" t="str">
        <x:v>Would require legitimate-interest necessity analysis to consider less intrusive alternatives, expressly including anonymised, pseudonymised or synthetic data.</x:v>
      </x:c>
      <x:c r="J195" s="84" t="str">
        <x:v>Suggested operative amendment only.</x:v>
      </x:c>
      <x:c r="K195" s="85" t="n">
        <x:v>46230.5</x:v>
      </x:c>
      <x:c r="L195" s="86" t="inlineStr">
        <x:is>
          <x:t xml:space="preserve">Joint ITRE/LIBE amendments PE791.072v01-00</x:t>
        </x:is>
      </x:c>
      <x:c r="M195" s="84" t="str">
        <x:v>Official PDF downloaded and provision text read. Printed pages appearing in extracted block: [148].  Attribution: The proposing MEPs are the signatories named above this amendment in the official tabled-amendment document.</x:v>
      </x:c>
      <x:c r="N195" s="86" t="inlineStr">
        <x:is>
          <x:t xml:space="preserve">Supporting official source</x:t>
        </x:is>
      </x:c>
      <x:c r="O195" s="86" t="inlineStr">
        <x:is>
          <x:t xml:space="preserve">Official amendment signatories</x:t>
        </x:is>
      </x:c>
      <x:c r="P195" s="46" t="n">
        <x:v>1</x:v>
      </x:c>
      <x:c r="Q195" s="47" t="str">
        <x:v>Favourable</x:v>
      </x:c>
      <x:c r="R195" s="47" t="str">
        <x:v>Requires the necessity test to consider less intrusive anonymised, pseudonymised or synthetic-data alternatives. This is a concrete but limited strengthening of PET consideration before reliance on legitimate interests.</x:v>
      </x:c>
      <x:c r="S195" s="47" t="str">
        <x:v>High</x:v>
      </x:c>
      <x:c r="T195" s="47" t="str">
        <x:v>Yes</x:v>
      </x:c>
      <x:c r="U195" s="47" t="str">
        <x:v>Not addressed</x:v>
      </x:c>
      <x:c r="V195" s="47" t="str">
        <x:v>Lawful, specific and present interest; balancing test; processing cannot rely on legitimate interests where mitigation is insufficient.</x:v>
      </x:c>
      <x:c r="W195" s="47" t="str">
        <x:v>No equivalent added cumulative legitimate-interest test expressly naming PET alternatives.</x:v>
      </x:c>
      <x:c r="X195" s="47" t="str">
        <x:v>Would require legitimate-interest necessity analysis to consider less intrusive alternatives, expressly including anonymised, pseudonymised or synthetic data.</x:v>
      </x:c>
      <x:c r="Y195" s="47" t="str"/>
      <x:c r="Z195" s="47" t="str">
        <x:v>Amendment 1015: new GDPR Art6(4a)</x:v>
      </x:c>
      <x:c r="AA195" s="47" t="str">
        <x:v>Amendment 1015; PDF page 148; original and amendment columns plus signature block.</x:v>
      </x:c>
      <x:c r="AB195" s="47" t="str">
        <x:v>Official EP PDF downloaded through its public document page; complete amendment, printed baseline and named signature block read and compared on 24 September 2026.</x:v>
      </x:c>
      <x:c r="AC195" s="48" t="n">
        <x:v>46289</x:v>
      </x:c>
      <x:c r="AD195" s="47" t="str">
        <x:v>PET-MEP-195</x:v>
      </x:c>
      <x:c r="AE195" t="n">
        <x:f>IF(ISNUMBER(P195),1,0)</x:f>
        <x:v>1</x:v>
      </x:c>
    </x:row>
    <x:row r="196" ht="98" customHeight="1">
      <x:c r="A196" s="84" t="str">
        <x:v>Digital Omnibus — PE791.072v01-00, 2025/0360(COD)</x:v>
      </x:c>
      <x:c r="B196" s="84" t="str">
        <x:v>Named technique</x:v>
      </x:c>
      <x:c r="C196" s="84" t="str">
        <x:v>Julie Rechagneux; Mélanie Disdier; Aleksandar Nikolic; Pierre-Romain Thionnet; Alexandre Varaut; Fabrice Leggeri; Marion Maréchal; Christophe Bay</x:v>
      </x:c>
      <x:c r="D196" s="84" t="str"/>
      <x:c r="E196" s="84" t="str">
        <x:v>Named signatories to tabled amendment</x:v>
      </x:c>
      <x:c r="F196" s="84" t="str">
        <x:v>Amendment 1016: new GDPR Art6(4b)</x:v>
      </x:c>
      <x:c r="G196" s="84" t="str">
        <x:v>MEP tabled amendment
Tabled committee amendment; not adopted law or confirmed committee position</x:v>
      </x:c>
      <x:c r="H196" s="84" t="str">
        <x:v>Anonymisation; erasure</x:v>
      </x:c>
      <x:c r="I196" s="84" t="str">
        <x:v>Would include prompt anonymisation/deletion among mitigation measures when balancing legitimate interests for AI web scraping.</x:v>
      </x:c>
      <x:c r="J196" s="84" t="str">
        <x:v>Suggested AI-scraping safeguards.</x:v>
      </x:c>
      <x:c r="K196" s="85" t="n">
        <x:v>46230.5</x:v>
      </x:c>
      <x:c r="L196" s="86" t="inlineStr">
        <x:is>
          <x:t xml:space="preserve">Joint ITRE/LIBE amendments PE791.072v01-00</x:t>
        </x:is>
      </x:c>
      <x:c r="M196" s="84" t="str">
        <x:v>Official PDF downloaded and provision text read. Printed pages appearing in extracted block: [149]. Internal cross-reference to paragraph1a is as printed; it is not silently corrected here. Attribution: The proposing MEPs are the signatories named above this amendment in the official tabled-amendment document.</x:v>
      </x:c>
      <x:c r="N196" s="86" t="inlineStr">
        <x:is>
          <x:t xml:space="preserve">Supporting official source</x:t>
        </x:is>
      </x:c>
      <x:c r="O196" s="86" t="inlineStr">
        <x:is>
          <x:t xml:space="preserve">Official amendment signatories</x:t>
        </x:is>
      </x:c>
      <x:c r="P196" s="49" t="n">
        <x:v>1</x:v>
      </x:c>
      <x:c r="Q196" s="50" t="str">
        <x:v>Favourable</x:v>
      </x:c>
      <x:c r="R196" s="50" t="str">
        <x:v>Adds anonymisation as a mitigation option in the legitimate-interest assessment of AI web scraping. This provides limited operative recognition for the technique while preserving the obligation to stop relying on that ground where safeguards are insufficient.</x:v>
      </x:c>
      <x:c r="S196" s="50" t="str">
        <x:v>High</x:v>
      </x:c>
      <x:c r="T196" s="50" t="str">
        <x:v>Yes</x:v>
      </x:c>
      <x:c r="U196" s="50" t="str">
        <x:v>Not addressed</x:v>
      </x:c>
      <x:c r="V196" s="50" t="str">
        <x:v>No presumed consent from online availability; objections respected; collection limits; prompt erasure/anonymisation.</x:v>
      </x:c>
      <x:c r="W196" s="50" t="str">
        <x:v>No equivalent web-scraping paragraph expressly recognising prompt anonymisation as mitigation.</x:v>
      </x:c>
      <x:c r="X196" s="50" t="str">
        <x:v>Would include prompt anonymisation/deletion among mitigation measures when balancing legitimate interests for AI web scraping.</x:v>
      </x:c>
      <x:c r="Y196" s="50" t="str"/>
      <x:c r="Z196" s="50" t="str">
        <x:v>Amendment 1016: new GDPR Art6(4b)</x:v>
      </x:c>
      <x:c r="AA196" s="50" t="str">
        <x:v>Amendment 1016; PDF page 149; original and amendment columns plus signature block.</x:v>
      </x:c>
      <x:c r="AB196" s="50" t="str">
        <x:v>Official EP PDF downloaded through its public document page; complete amendment, printed baseline and named signature block read and compared on 24 September 2026.</x:v>
      </x:c>
      <x:c r="AC196" s="51" t="n">
        <x:v>46289</x:v>
      </x:c>
      <x:c r="AD196" s="50" t="str">
        <x:v>PET-MEP-196</x:v>
      </x:c>
      <x:c r="AE196" t="n">
        <x:f>IF(ISNUMBER(P196),1,0)</x:f>
        <x:v>1</x:v>
      </x:c>
    </x:row>
    <x:row r="197" ht="98" customHeight="1">
      <x:c r="A197" s="84" t="str">
        <x:v>Digital Omnibus — PE791.072v01-00, 2025/0360(COD)</x:v>
      </x:c>
      <x:c r="B197" s="84" t="str">
        <x:v>Named technique</x:v>
      </x:c>
      <x:c r="C197" s="84" t="str">
        <x:v>Axel Voss</x:v>
      </x:c>
      <x:c r="D197" s="84" t="str"/>
      <x:c r="E197" s="84" t="str">
        <x:v>Named signatories to tabled amendment</x:v>
      </x:c>
      <x:c r="F197" s="84" t="str">
        <x:v>Amendment 1027: proposed GDPR Art9(2)(k), justification</x:v>
      </x:c>
      <x:c r="G197" s="84" t="str">
        <x:v>MEP tabled amendment
Tabled committee amendment; not adopted law or confirmed committee position</x:v>
      </x:c>
      <x:c r="H197" s="84" t="str">
        <x:v>Pseudonymisation; minimisation</x:v>
      </x:c>
      <x:c r="I197" s="84" t="str">
        <x:v>Justification names pseudonymisation/access/minimisation safeguards; operative change specifies GPAI models in the AI sensitive-data exception.</x:v>
      </x:c>
      <x:c r="J197" s="84" t="str">
        <x:v>Suggested amendment; PET reference appears only in justification.</x:v>
      </x:c>
      <x:c r="K197" s="85" t="n">
        <x:v>46230.5</x:v>
      </x:c>
      <x:c r="L197" s="86" t="inlineStr">
        <x:is>
          <x:t xml:space="preserve">Joint ITRE/LIBE amendments PE791.072v01-00</x:t>
        </x:is>
      </x:c>
      <x:c r="M197" s="84" t="str">
        <x:v>Official PDF downloaded and provision text read. Printed pages appearing in extracted block: [157].  Attribution: The proposing MEPs are the signatories named above this amendment in the official tabled-amendment document.</x:v>
      </x:c>
      <x:c r="N197" s="86" t="inlineStr">
        <x:is>
          <x:t xml:space="preserve">Supporting official source</x:t>
        </x:is>
      </x:c>
      <x:c r="O197" s="86" t="inlineStr">
        <x:is>
          <x:t xml:space="preserve">Official amendment signatories</x:t>
        </x:is>
      </x:c>
      <x:c r="P197" s="46" t="n">
        <x:v>0</x:v>
      </x:c>
      <x:c r="Q197" s="47" t="str">
        <x:v>Neutral or mixed</x:v>
      </x:c>
      <x:c r="R197" s="47" t="str">
        <x:v>Changes AI model wording to GPAI model while leaving the referenced safeguard structure in place. Pseudonymisation appears only in a shared justification and is not an additional operative PET commitment in this amendment.</x:v>
      </x:c>
      <x:c r="S197" s="47" t="str">
        <x:v>High</x:v>
      </x:c>
      <x:c r="T197" s="47" t="str">
        <x:v>Yes</x:v>
      </x:c>
      <x:c r="U197" s="47" t="str">
        <x:v>Not addressed</x:v>
      </x:c>
      <x:c r="V197" s="47" t="str">
        <x:v>Existing paragraph 5 conditions retained; justification mentions minimisation, access controls and pseudonymisation.</x:v>
      </x:c>
      <x:c r="W197" s="47" t="str">
        <x:v>The proposed AI sensitive-data exception refers to an AI system or AI model with paragraph 5 conditions.</x:v>
      </x:c>
      <x:c r="X197" s="47" t="str">
        <x:v>Justification names pseudonymisation/access/minimisation safeguards; operative change specifies GPAI models in the AI sensitive-data exception.</x:v>
      </x:c>
      <x:c r="Y197" s="47" t="str"/>
      <x:c r="Z197" s="47" t="str">
        <x:v>Amendment 1027: proposed GDPR Art9(2)(k), justification</x:v>
      </x:c>
      <x:c r="AA197" s="47" t="str">
        <x:v>Amendment 1027; PDF page 157; original and amendment columns plus signature block.</x:v>
      </x:c>
      <x:c r="AB197" s="47" t="str">
        <x:v>Official EP PDF downloaded through its public document page; complete amendment, printed baseline and named signature block read and compared on 24 September 2026.</x:v>
      </x:c>
      <x:c r="AC197" s="48" t="n">
        <x:v>46289</x:v>
      </x:c>
      <x:c r="AD197" s="47" t="str">
        <x:v>PET-MEP-197</x:v>
      </x:c>
      <x:c r="AE197" t="n">
        <x:f>IF(ISNUMBER(P197),1,0)</x:f>
        <x:v>1</x:v>
      </x:c>
    </x:row>
    <x:row r="198" ht="98" customHeight="1">
      <x:c r="A198" s="84" t="str">
        <x:v>Digital Omnibus — PE791.072v01-00, 2025/0360(COD)</x:v>
      </x:c>
      <x:c r="B198" s="84" t="str">
        <x:v>Named technique</x:v>
      </x:c>
      <x:c r="C198" s="84" t="str">
        <x:v>Nadine Morano</x:v>
      </x:c>
      <x:c r="D198" s="84" t="str"/>
      <x:c r="E198" s="84" t="str">
        <x:v>Named signatories to tabled amendment</x:v>
      </x:c>
      <x:c r="F198" s="84" t="str">
        <x:v>Amendment 1031: proposed GDPR Art9(2)(l)</x:v>
      </x:c>
      <x:c r="G198" s="84" t="str">
        <x:v>MEP tabled amendment
Tabled committee amendment; not adopted law or confirmed committee position</x:v>
      </x:c>
      <x:c r="H198" s="84" t="str">
        <x:v>Robust encryption; controlled biometric storage</x:v>
      </x:c>
      <x:c r="I198" s="84" t="str">
        <x:v>Would allow controller-held biometric verification in strategic public transport with necessity/proportionality, strong encryption and access controls.</x:v>
      </x:c>
      <x:c r="J198" s="84" t="str">
        <x:v>Suggested operative amendment only.</x:v>
      </x:c>
      <x:c r="K198" s="85" t="n">
        <x:v>46230.5</x:v>
      </x:c>
      <x:c r="L198" s="86" t="inlineStr">
        <x:is>
          <x:t xml:space="preserve">Joint ITRE/LIBE amendments PE791.072v01-00</x:t>
        </x:is>
      </x:c>
      <x:c r="M198" s="84" t="str">
        <x:v>Official PDF downloaded and provision text read. Printed pages appearing in extracted block: [].  Attribution: The proposing MEPs are the signatories named above this amendment in the official tabled-amendment document.</x:v>
      </x:c>
      <x:c r="N198" s="86" t="inlineStr">
        <x:is>
          <x:t xml:space="preserve">Supporting official source</x:t>
        </x:is>
      </x:c>
      <x:c r="O198" s="86" t="inlineStr">
        <x:is>
          <x:t xml:space="preserve">Official amendment signatories</x:t>
        </x:is>
      </x:c>
      <x:c r="P198" s="49" t="n">
        <x:v>1</x:v>
      </x:c>
      <x:c r="Q198" s="50" t="str">
        <x:v>Favourable</x:v>
      </x:c>
      <x:c r="R198" s="50" t="str">
        <x:v>Adds a strategic-transport exception conditioned on robust encryption and access protection. The new encryption condition supplies limited PET support within the exception; the broader move to controller-held biometrics is recorded separately as a safeguard trade-off.</x:v>
      </x:c>
      <x:c r="S198" s="50" t="str">
        <x:v>Medium</x:v>
      </x:c>
      <x:c r="T198" s="50" t="str">
        <x:v>Yes</x:v>
      </x:c>
      <x:c r="U198" s="50" t="str">
        <x:v>Not addressed</x:v>
      </x:c>
      <x:c r="V198" s="50" t="str">
        <x:v>Strict necessity/proportionality; robust encryption; strict access controls; cyberattack protection; permits controller custody exceptionally.</x:v>
      </x:c>
      <x:c r="W198" s="50" t="str">
        <x:v>Biometric verification depends on the data or means remaining under the data subject’s sole control.</x:v>
      </x:c>
      <x:c r="X198" s="50" t="str">
        <x:v>Would allow controller-held biometric verification in strategic public transport with necessity/proportionality, strong encryption and access controls.</x:v>
      </x:c>
      <x:c r="Y198" s="50" t="str"/>
      <x:c r="Z198" s="50" t="str">
        <x:v>Amendment 1031: proposed GDPR Art9(2)(l)</x:v>
      </x:c>
      <x:c r="AA198" s="50" t="str">
        <x:v>Amendment 1031; PDF page 160; original and amendment columns plus signature block.</x:v>
      </x:c>
      <x:c r="AB198" s="50" t="str">
        <x:v>Official EP PDF downloaded through its public document page; complete amendment, printed baseline and named signature block read and compared on 24 September 2026.</x:v>
      </x:c>
      <x:c r="AC198" s="51" t="n">
        <x:v>46289</x:v>
      </x:c>
      <x:c r="AD198" s="50" t="str">
        <x:v>PET-MEP-198</x:v>
      </x:c>
      <x:c r="AE198" t="n">
        <x:f>IF(ISNUMBER(P198),1,0)</x:f>
        <x:v>1</x:v>
      </x:c>
    </x:row>
    <x:row r="199" ht="126" customHeight="1">
      <x:c r="A199" s="84" t="str">
        <x:v>Digital Omnibus — PE791.072v01-00, 2025/0360(COD)</x:v>
      </x:c>
      <x:c r="B199" s="84" t="str">
        <x:v>Related privacy wording</x:v>
      </x:c>
      <x:c r="C199" s="84" t="str">
        <x:v>Sebastian Tynkkynen; Diego Solier</x:v>
      </x:c>
      <x:c r="D199" s="84" t="str"/>
      <x:c r="E199" s="84" t="str">
        <x:v>Named signatories to tabled amendment</x:v>
      </x:c>
      <x:c r="F199" s="84" t="str">
        <x:v>Amendment 1034: proposed biometric-verification point(l), nominally GDPR Art9(2)(l)</x:v>
      </x:c>
      <x:c r="G199" s="84" t="str">
        <x:v>MEP tabled amendment
Tabled committee amendment; not adopted law or confirmed committee position</x:v>
      </x:c>
      <x:c r="H199" s="84" t="str">
        <x:v>On-device one-to-one verification; encryption; zero-knowledge proofs</x:v>
      </x:c>
      <x:c r="I199" s="84" t="str">
        <x:v>Would require user-controlled on-device verification, with highly exceptional alternatives using proportionate state-of-art PETs, expressly encryption and zero-knowledge proofs.</x:v>
      </x:c>
      <x:c r="J199" s="84" t="str">
        <x:v>Suggested biometric-processing safeguard.</x:v>
      </x:c>
      <x:c r="K199" s="85" t="n">
        <x:v>46230.5</x:v>
      </x:c>
      <x:c r="L199" s="86" t="inlineStr">
        <x:is>
          <x:t xml:space="preserve">Joint ITRE/LIBE amendments PE791.072v01-00</x:t>
        </x:is>
      </x:c>
      <x:c r="M199" s="84" t="str">
        <x:v>Exact PET wording could not be confirmed in the cited passage. Official PDF downloaded and provision text read. Printed pages appearing in extracted block: [161]. Document heading says Art9(1)(a), whereas both amendment columns are point(l); this internal citation discrepancy is preserved in this note. Attribution: The proposing MEPs are the signatories named above this amendment in the official tabled-amendment document.</x:v>
      </x:c>
      <x:c r="N199" s="86" t="inlineStr">
        <x:is>
          <x:t xml:space="preserve">Supporting official source</x:t>
        </x:is>
      </x:c>
      <x:c r="O199" s="86" t="inlineStr">
        <x:is>
          <x:t xml:space="preserve">Official amendment signatories</x:t>
        </x:is>
      </x:c>
      <x:c r="P199" s="46" t="n">
        <x:v>2</x:v>
      </x:c>
      <x:c r="Q199" s="47" t="str">
        <x:v>Strongly favourable</x:v>
      </x:c>
      <x:c r="R199" s="47" t="str">
        <x:v>Adds on-device one-to-one verification and confines exceptions to necessary, proportionate uses of current privacy-preserving technology. Express encryption and zero-knowledge-proof requirements materially strengthen privacy-preserving architecture and PET use.</x:v>
      </x:c>
      <x:c r="S199" s="47" t="str">
        <x:v>High</x:v>
      </x:c>
      <x:c r="T199" s="47" t="str">
        <x:v>Yes</x:v>
      </x:c>
      <x:c r="U199" s="47" t="str">
        <x:v>Not addressed</x:v>
      </x:c>
      <x:c r="V199" s="47" t="str">
        <x:v>Strict necessity; proportionality; sole subject control; highly exceptional departures from on-device processing.</x:v>
      </x:c>
      <x:c r="W199" s="47" t="str">
        <x:v>Biometric verification requires subject control but does not expressly require on-device processing or named advanced PETs.</x:v>
      </x:c>
      <x:c r="X199" s="47" t="str">
        <x:v>Would require user-controlled on-device verification, with highly exceptional alternatives using proportionate state-of-art PETs, expressly encryption and zero-knowledge proofs.</x:v>
      </x:c>
      <x:c r="Y199" s="47" t="str"/>
      <x:c r="Z199" s="47" t="str">
        <x:v>Amendment 1034: proposed biometric-verification point(l), nominally GDPR Art9(2)(l)</x:v>
      </x:c>
      <x:c r="AA199" s="47" t="str">
        <x:v>Amendment 1034; PDF page 161; original and amendment columns plus signature block.</x:v>
      </x:c>
      <x:c r="AB199" s="47" t="str">
        <x:v>Official EP PDF downloaded through its public document page; complete amendment, printed baseline and named signature block read and compared on 24 September 2026.</x:v>
      </x:c>
      <x:c r="AC199" s="48" t="n">
        <x:v>46289</x:v>
      </x:c>
      <x:c r="AD199" s="47" t="str">
        <x:v>PET-MEP-199</x:v>
      </x:c>
      <x:c r="AE199" t="n">
        <x:f>IF(ISNUMBER(P199),1,0)</x:f>
        <x:v>1</x:v>
      </x:c>
    </x:row>
    <x:row r="200" ht="98" customHeight="1">
      <x:c r="A200" s="84" t="str">
        <x:v>Digital Omnibus — PE791.072v01-00, 2025/0360(COD)</x:v>
      </x:c>
      <x:c r="B200" s="84" t="str">
        <x:v>Named technique</x:v>
      </x:c>
      <x:c r="C200" s="84" t="str">
        <x:v>Axel Voss</x:v>
      </x:c>
      <x:c r="D200" s="84" t="str"/>
      <x:c r="E200" s="84" t="str">
        <x:v>Named signatories to tabled amendment</x:v>
      </x:c>
      <x:c r="F200" s="84" t="str">
        <x:v>Amendment 1036: proposed GDPR Art9(2)(l), justification</x:v>
      </x:c>
      <x:c r="G200" s="84" t="str">
        <x:v>MEP tabled amendment
Tabled committee amendment; not adopted law or confirmed committee position</x:v>
      </x:c>
      <x:c r="H200" s="84" t="str">
        <x:v>Pseudonymisation; minimisation</x:v>
      </x:c>
      <x:c r="I200" s="84" t="str">
        <x:v>Justification cites pseudonymisation; operative text proposes voluntary biometric identification with an equivalent non-biometric alternative and appropriate safeguards.</x:v>
      </x:c>
      <x:c r="J200" s="84" t="str">
        <x:v>Suggested amendment; named PET is in justification.</x:v>
      </x:c>
      <x:c r="K200" s="85" t="n">
        <x:v>46230.5</x:v>
      </x:c>
      <x:c r="L200" s="86" t="inlineStr">
        <x:is>
          <x:t xml:space="preserve">Joint ITRE/LIBE amendments PE791.072v01-00</x:t>
        </x:is>
      </x:c>
      <x:c r="M200" s="84" t="str">
        <x:v>Official PDF downloaded and provision text read. Printed pages appearing in extracted block: [].  Attribution: The proposing MEPs are the signatories named above this amendment in the official tabled-amendment document.</x:v>
      </x:c>
      <x:c r="N200" s="86" t="inlineStr">
        <x:is>
          <x:t xml:space="preserve">Supporting official source</x:t>
        </x:is>
      </x:c>
      <x:c r="O200" s="86" t="inlineStr">
        <x:is>
          <x:t xml:space="preserve">Official amendment signatories</x:t>
        </x:is>
      </x:c>
      <x:c r="P200" s="49"/>
      <x:c r="Q200" s="50" t="str">
        <x:v>Unscored</x:v>
      </x:c>
      <x:c r="R200" s="50" t="str">
        <x:v>Replaces sole-control verification with voluntary identification, an equivalent non-biometric alternative and general safeguards. Pseudonymisation is confined to the shared justification, so the combined change in architecture and permitted processing has no sufficiently isolated PET direction.</x:v>
      </x:c>
      <x:c r="S200" s="50" t="str">
        <x:v>Medium</x:v>
      </x:c>
      <x:c r="T200" s="50" t="str">
        <x:v>No</x:v>
      </x:c>
      <x:c r="U200" s="50" t="str">
        <x:v>Not addressed</x:v>
      </x:c>
      <x:c r="V200" s="50" t="str">
        <x:v>Voluntariness; comparable non-biometric option; appropriate safeguards; subject-control condition removed.</x:v>
      </x:c>
      <x:c r="W200" s="50" t="str">
        <x:v>Biometric verification requires the data or means to remain under the data subject’s sole control.</x:v>
      </x:c>
      <x:c r="X200" s="50" t="str">
        <x:v>Justification cites pseudonymisation; operative text proposes voluntary biometric identification with an equivalent non-biometric alternative and appropriate safeguards.</x:v>
      </x:c>
      <x:c r="Y200" s="50" t="str">
        <x:v>PET-specific direction cannot be isolated from a broader classification, governance or processing-scope reform.</x:v>
      </x:c>
      <x:c r="Z200" s="50" t="str">
        <x:v>Amendment 1036: proposed GDPR Art9(2)(l), justification</x:v>
      </x:c>
      <x:c r="AA200" s="50" t="str">
        <x:v>Amendment 1036; PDF page 163; original and amendment columns plus signature block.</x:v>
      </x:c>
      <x:c r="AB200" s="50" t="str">
        <x:v>Official EP PDF downloaded through its public document page; complete amendment, printed baseline and named signature block read and compared on 24 September 2026.</x:v>
      </x:c>
      <x:c r="AC200" s="51" t="n">
        <x:v>46289</x:v>
      </x:c>
      <x:c r="AD200" s="50" t="str">
        <x:v>PET-MEP-200</x:v>
      </x:c>
      <x:c r="AE200" t="n">
        <x:f>IF(ISNUMBER(P200),1,0)</x:f>
        <x:v>0</x:v>
      </x:c>
    </x:row>
    <x:row r="201" ht="98" customHeight="1">
      <x:c r="A201" s="84" t="str">
        <x:v>Digital Omnibus — PE791.072v01-00, 2025/0360(COD)</x:v>
      </x:c>
      <x:c r="B201" s="84" t="str">
        <x:v>Named technique</x:v>
      </x:c>
      <x:c r="C201" s="84" t="str">
        <x:v>Axel Voss</x:v>
      </x:c>
      <x:c r="D201" s="84" t="str"/>
      <x:c r="E201" s="84" t="str">
        <x:v>Named signatories to tabled amendment</x:v>
      </x:c>
      <x:c r="F201" s="84" t="str">
        <x:v>Amendment 1039: new GDPR Art9(2)(la)</x:v>
      </x:c>
      <x:c r="G201" s="84" t="str">
        <x:v>MEP tabled amendment
Tabled committee amendment; not adopted law or confirmed committee position</x:v>
      </x:c>
      <x:c r="H201" s="84" t="str">
        <x:v>Pseudonymisation; anonymisation</x:v>
      </x:c>
      <x:c r="I201" s="84" t="str">
        <x:v>Would permit public-benefit technology processing subject to minimisation/access controls and, where feasible, pseudonymisation or anonymisation.</x:v>
      </x:c>
      <x:c r="J201" s="84" t="str">
        <x:v>Suggested operative amendment only.</x:v>
      </x:c>
      <x:c r="K201" s="85" t="n">
        <x:v>46230.5</x:v>
      </x:c>
      <x:c r="L201" s="86" t="inlineStr">
        <x:is>
          <x:t xml:space="preserve">Joint ITRE/LIBE amendments PE791.072v01-00</x:t>
        </x:is>
      </x:c>
      <x:c r="M201" s="84" t="str">
        <x:v>Official PDF downloaded and provision text read. Printed pages appearing in extracted block: [164].  Attribution: The proposing MEPs are the signatories named above this amendment in the official tabled-amendment document.</x:v>
      </x:c>
      <x:c r="N201" s="86" t="inlineStr">
        <x:is>
          <x:t xml:space="preserve">Supporting official source</x:t>
        </x:is>
      </x:c>
      <x:c r="O201" s="86" t="inlineStr">
        <x:is>
          <x:t xml:space="preserve">Official amendment signatories</x:t>
        </x:is>
      </x:c>
      <x:c r="P201" s="46" t="n">
        <x:v>1</x:v>
      </x:c>
      <x:c r="Q201" s="47" t="str">
        <x:v>Favourable</x:v>
      </x:c>
      <x:c r="R201" s="47" t="str">
        <x:v>Adds an exception with express pseudonymisation or anonymisation safeguards where feasible. The score reflects that limited operative PET condition and not the wider expansion of sensitive-data processing.</x:v>
      </x:c>
      <x:c r="S201" s="47" t="str">
        <x:v>High</x:v>
      </x:c>
      <x:c r="T201" s="47" t="str">
        <x:v>Yes</x:v>
      </x:c>
      <x:c r="U201" s="47" t="str">
        <x:v>Not addressed</x:v>
      </x:c>
      <x:c r="V201" s="47" t="str">
        <x:v>Necessity; no direct identification or person-specific significant decisions; minimisation and access limits.</x:v>
      </x:c>
      <x:c r="W201" s="47" t="str">
        <x:v>No equivalent public-benefit technology exception in the Commission proposal.</x:v>
      </x:c>
      <x:c r="X201" s="47" t="str">
        <x:v>Would permit public-benefit technology processing subject to minimisation/access controls and, where feasible, pseudonymisation or anonymisation.</x:v>
      </x:c>
      <x:c r="Y201" s="47" t="str"/>
      <x:c r="Z201" s="47" t="str">
        <x:v>Amendment 1039: new GDPR Art9(2)(la)</x:v>
      </x:c>
      <x:c r="AA201" s="47" t="str">
        <x:v>Amendment 1039; PDF page 164; original and amendment columns plus signature block.</x:v>
      </x:c>
      <x:c r="AB201" s="47" t="str">
        <x:v>Official EP PDF downloaded through its public document page; complete amendment, printed baseline and named signature block read and compared on 24 September 2026.</x:v>
      </x:c>
      <x:c r="AC201" s="48" t="n">
        <x:v>46289</x:v>
      </x:c>
      <x:c r="AD201" s="47" t="str">
        <x:v>PET-MEP-201</x:v>
      </x:c>
      <x:c r="AE201" t="n">
        <x:f>IF(ISNUMBER(P201),1,0)</x:f>
        <x:v>1</x:v>
      </x:c>
    </x:row>
    <x:row r="202" ht="98" customHeight="1">
      <x:c r="A202" s="84" t="str">
        <x:v>Digital Omnibus — PE791.072v01-00, 2025/0360(COD)</x:v>
      </x:c>
      <x:c r="B202" s="84" t="str">
        <x:v>Named technique</x:v>
      </x:c>
      <x:c r="C202" s="84" t="str">
        <x:v>Tomas Tobé; Arba Kokalari; Jörgen Warborn</x:v>
      </x:c>
      <x:c r="D202" s="84" t="str"/>
      <x:c r="E202" s="84" t="str">
        <x:v>Named signatories to tabled amendment</x:v>
      </x:c>
      <x:c r="F202" s="84" t="str">
        <x:v>Amendment 1041: new GDPR Art9(2)(la)</x:v>
      </x:c>
      <x:c r="G202" s="84" t="str">
        <x:v>MEP tabled amendment
Tabled committee amendment; not adopted law or confirmed committee position</x:v>
      </x:c>
      <x:c r="H202" s="84" t="str">
        <x:v>Pseudonymisation</x:v>
      </x:c>
      <x:c r="I202" s="84" t="str">
        <x:v>Would condition recognised-organisation scientific research processing on DPIA, ethics review, public registration and safeguards including pseudonymisation.</x:v>
      </x:c>
      <x:c r="J202" s="84" t="str">
        <x:v>Suggested operative amendment only.</x:v>
      </x:c>
      <x:c r="K202" s="85" t="n">
        <x:v>46230.5</x:v>
      </x:c>
      <x:c r="L202" s="86" t="inlineStr">
        <x:is>
          <x:t xml:space="preserve">Joint ITRE/LIBE amendments PE791.072v01-00</x:t>
        </x:is>
      </x:c>
      <x:c r="M202" s="84" t="str">
        <x:v>Official PDF downloaded and provision text read. Printed pages appearing in extracted block: [166].  Attribution: The proposing MEPs are the signatories named above this amendment in the official tabled-amendment document.</x:v>
      </x:c>
      <x:c r="N202" s="86" t="inlineStr">
        <x:is>
          <x:t xml:space="preserve">Supporting official source</x:t>
        </x:is>
      </x:c>
      <x:c r="O202" s="86" t="inlineStr">
        <x:is>
          <x:t xml:space="preserve">Official amendment signatories</x:t>
        </x:is>
      </x:c>
      <x:c r="P202" s="49" t="n">
        <x:v>1</x:v>
      </x:c>
      <x:c r="Q202" s="50" t="str">
        <x:v>Favourable</x:v>
      </x:c>
      <x:c r="R202" s="50" t="str">
        <x:v>Makes the proposed research route subject to measures expressly including pseudonymisation. This gives the technique a limited new operative role alongside independent research safeguards.</x:v>
      </x:c>
      <x:c r="S202" s="50" t="str">
        <x:v>High</x:v>
      </x:c>
      <x:c r="T202" s="50" t="str">
        <x:v>Yes</x:v>
      </x:c>
      <x:c r="U202" s="50" t="str">
        <x:v>Not addressed</x:v>
      </x:c>
      <x:c r="V202" s="50" t="str">
        <x:v>DPIA; recognised ethics committee; public registration; appropriate technical/organisational measures.</x:v>
      </x:c>
      <x:c r="W202" s="50" t="str">
        <x:v>No equivalent new scientific-research exception for recognised organisations.</x:v>
      </x:c>
      <x:c r="X202" s="50" t="str">
        <x:v>Would condition recognised-organisation scientific research processing on DPIA, ethics review, public registration and safeguards including pseudonymisation.</x:v>
      </x:c>
      <x:c r="Y202" s="50" t="str"/>
      <x:c r="Z202" s="50" t="str">
        <x:v>Amendment 1041: new GDPR Art9(2)(la)</x:v>
      </x:c>
      <x:c r="AA202" s="50" t="str">
        <x:v>Amendment 1041; PDF page 166; original and amendment columns plus signature block.</x:v>
      </x:c>
      <x:c r="AB202" s="50" t="str">
        <x:v>Official EP PDF downloaded through its public document page; complete amendment, printed baseline and named signature block read and compared on 24 September 2026.</x:v>
      </x:c>
      <x:c r="AC202" s="51" t="n">
        <x:v>46289</x:v>
      </x:c>
      <x:c r="AD202" s="50" t="str">
        <x:v>PET-MEP-202</x:v>
      </x:c>
      <x:c r="AE202" t="n">
        <x:f>IF(ISNUMBER(P202),1,0)</x:f>
        <x:v>1</x:v>
      </x:c>
    </x:row>
    <x:row r="203" ht="112" customHeight="1">
      <x:c r="A203" s="84" t="str">
        <x:v>Digital Omnibus — MEP Amendment 1054</x:v>
      </x:c>
      <x:c r="B203" s="84" t="str">
        <x:v>Named technique</x:v>
      </x:c>
      <x:c r="C203" s="84" t="str">
        <x:v>Julie Rechagneux, Mélanie Disdier, Aleksandar Nikolic, Pierre-Romain Thionnet, Alexandre Varaut, Fabrice Leggeri, Marion Maréchal, António Tânger Corrêa, Christophe Bay</x:v>
      </x:c>
      <x:c r="D203" s="84" t="str"/>
      <x:c r="E203" s="84" t="str">
        <x:v>Named signatories to tabled amendment</x:v>
      </x:c>
      <x:c r="F203" s="84" t="str">
        <x:v>GDPR Article 9(5); proposal Article 3(1)(3)(b)</x:v>
      </x:c>
      <x:c r="G203" s="84" t="str">
        <x:v>MEP amendment to proposed regulation
Tabled proposal; not adopted law or an adopted Parliament position</x:v>
      </x:c>
      <x:c r="H203" s="84" t="str">
        <x:v>Pseudonymisation; key separation; filtering/removal; output-disclosure controls</x:v>
      </x:c>
      <x:c r="I203" s="84" t="str">
        <x:v>Adds documented, risk-proportionate safeguards for sensitive data in AI, including pseudonymisation and key separation and measures against inference, regurgitation and disclosure.</x:v>
      </x:c>
      <x:c r="J203" s="84" t="str">
        <x:v>Nonbinding tabled amendment; would change the GDPR only if retained in an adopted final act.</x:v>
      </x:c>
      <x:c r="K203" s="85" t="n">
        <x:v>46230.5</x:v>
      </x:c>
      <x:c r="L203" s="86" t="inlineStr">
        <x:is>
          <x:t xml:space="preserve">European Parliament CJ72 amendments 1053–1260, PE791.073v01-00, Amendment 1054</x:t>
        </x:is>
      </x:c>
      <x:c r="M203" s="84" t="str">
        <x:v>Full amendment block read in official PDF text extraction; proposed right-hand text checked against original left-hand text. Attribution: The proposing MEPs are the signatories named above this amendment in the official tabled-amendment document.</x:v>
      </x:c>
      <x:c r="N203" s="86" t="inlineStr">
        <x:is>
          <x:t xml:space="preserve">Official procedure and document list</x:t>
        </x:is>
      </x:c>
      <x:c r="O203" s="86" t="inlineStr">
        <x:is>
          <x:t xml:space="preserve">Official amendment signatories</x:t>
        </x:is>
      </x:c>
      <x:c r="P203" s="46" t="n">
        <x:v>1</x:v>
      </x:c>
      <x:c r="Q203" s="47" t="str">
        <x:v>Favourable</x:v>
      </x:c>
      <x:c r="R203" s="47" t="str">
        <x:v>Adds documented, risk-proportionate measures expressly including pseudonymisation and key separation. This strengthens specific PET recognition within an existing protection duty rather than creating the entire duty anew.</x:v>
      </x:c>
      <x:c r="S203" s="47" t="str">
        <x:v>High</x:v>
      </x:c>
      <x:c r="T203" s="47" t="str">
        <x:v>Yes</x:v>
      </x:c>
      <x:c r="U203" s="47" t="str">
        <x:v>Not addressed</x:v>
      </x:c>
      <x:c r="V203" s="47" t="str">
        <x:v>Filtering/removal; key separation; controls against inference, regurgitation and disclosure; documentation.</x:v>
      </x:c>
      <x:c r="W203" s="47" t="str">
        <x:v>The Commission already requires prevention, removal or effective output/disclosure protection for incidentally collected sensitive AI data.</x:v>
      </x:c>
      <x:c r="X203" s="47" t="str">
        <x:v>Adds documented, risk-proportionate safeguards for sensitive data in AI, including pseudonymisation and key separation and measures against inference, regurgitation and disclosure.</x:v>
      </x:c>
      <x:c r="Y203" s="47" t="str"/>
      <x:c r="Z203" s="47" t="str">
        <x:v>GDPR Article 9(5); proposal Article 3(1)(3)(b)</x:v>
      </x:c>
      <x:c r="AA203" s="47" t="str">
        <x:v>Amendment 1054; PDF page 4; original and amendment columns plus signature block.</x:v>
      </x:c>
      <x:c r="AB203" s="47" t="str">
        <x:v>Official EP PDF downloaded through its public document page; complete amendment, printed baseline and named signature block read and compared on 24 September 2026.</x:v>
      </x:c>
      <x:c r="AC203" s="48" t="n">
        <x:v>46289</x:v>
      </x:c>
      <x:c r="AD203" s="47" t="str">
        <x:v>PET-MEP-203</x:v>
      </x:c>
      <x:c r="AE203" t="n">
        <x:f>IF(ISNUMBER(P203),1,0)</x:f>
        <x:v>1</x:v>
      </x:c>
    </x:row>
    <x:row r="204" ht="112" customHeight="1">
      <x:c r="A204" s="84" t="str">
        <x:v>Digital Omnibus — MEP Amendment 1056 (justification)</x:v>
      </x:c>
      <x:c r="B204" s="84" t="str">
        <x:v>Named technique</x:v>
      </x:c>
      <x:c r="C204" s="84" t="str">
        <x:v>Axel Voss</x:v>
      </x:c>
      <x:c r="D204" s="84" t="str"/>
      <x:c r="E204" s="84" t="str">
        <x:v>Named signatories to tabled amendment</x:v>
      </x:c>
      <x:c r="F204" s="84" t="str">
        <x:v>GDPR Article 9(5); proposal Article 3(1)(3)(b); justification</x:v>
      </x:c>
      <x:c r="G204" s="84" t="str">
        <x:v>MEP amendment — justification-only PET discussion
Tabled proposal; not adopted law or an adopted Parliament position</x:v>
      </x:c>
      <x:c r="H204" s="84" t="str">
        <x:v>Pseudonymisation (justification only)</x:v>
      </x:c>
      <x:c r="I204" s="84" t="str">
        <x:v>Would remove the Commission’s specific removal/output-protection fallback and retain the general technical and organisational prevention duty. Shared justification identifies minimisation, access limits and pseudonymisation as safeguards; this amendment does not itself add an operative pseudonymisation condition.</x:v>
      </x:c>
      <x:c r="J204" s="84" t="str">
        <x:v>Nonbinding tabled amendment and explanatory justification; no new binding PET requirement.</x:v>
      </x:c>
      <x:c r="K204" s="85" t="n">
        <x:v>46230.5</x:v>
      </x:c>
      <x:c r="L204" s="86" t="inlineStr">
        <x:is>
          <x:t xml:space="preserve">European Parliament CJ72 amendments 1053–1260, PE791.073v01-00, Amendment 1056</x:t>
        </x:is>
      </x:c>
      <x:c r="M204" s="84" t="str">
        <x:v>Full block read; pseudonymisation occurs only in repeated justification, clearly distinguished from operative right-column changes. Attribution: The proposing MEPs are the signatories named above this amendment in the official tabled-amendment document.</x:v>
      </x:c>
      <x:c r="N204" s="86" t="inlineStr">
        <x:is>
          <x:t xml:space="preserve">Official procedure and document list</x:t>
        </x:is>
      </x:c>
      <x:c r="O204" s="86" t="inlineStr">
        <x:is>
          <x:t xml:space="preserve">Official amendment signatories</x:t>
        </x:is>
      </x:c>
      <x:c r="P204" s="49" t="n">
        <x:v>0</x:v>
      </x:c>
      <x:c r="Q204" s="50" t="str">
        <x:v>Neutral or mixed</x:v>
      </x:c>
      <x:c r="R204" s="50" t="str">
        <x:v>Deletes the removal and output-protection fallback but keeps a general technical and organisational prevention duty. The change weakens a general safeguard, while pseudonymisation appears only in the shared justification and supplies no distinct PET deployment change.</x:v>
      </x:c>
      <x:c r="S204" s="50" t="str">
        <x:v>Medium</x:v>
      </x:c>
      <x:c r="T204" s="50" t="str">
        <x:v>Yes</x:v>
      </x:c>
      <x:c r="U204" s="50" t="str">
        <x:v>Not addressed</x:v>
      </x:c>
      <x:c r="V204" s="50" t="str">
        <x:v>General prevention duty retained; specific removal and output/disclosure fallback deleted.</x:v>
      </x:c>
      <x:c r="W204" s="50" t="str">
        <x:v>The Commission requires prevention plus removal, or an output/disclosure-protection fallback where removal is disproportionate.</x:v>
      </x:c>
      <x:c r="X204" s="50" t="str">
        <x:v>Would remove the Commission’s specific removal/output-protection fallback and retain the general technical and organisational prevention duty. Shared justification identifies minimisation, access limits and pseudonymisation as safeguards; this amendment does not itself add an operative pseudonymisation condition.</x:v>
      </x:c>
      <x:c r="Y204" s="50" t="str"/>
      <x:c r="Z204" s="50" t="str">
        <x:v>GDPR Article 9(5); proposal Article 3(1)(3)(b); justification</x:v>
      </x:c>
      <x:c r="AA204" s="50" t="str">
        <x:v>Amendment 1056; PDF page 6; original and amendment columns plus signature block.</x:v>
      </x:c>
      <x:c r="AB204" s="50" t="str">
        <x:v>Official EP PDF downloaded through its public document page; complete amendment, printed baseline and named signature block read and compared on 24 September 2026.</x:v>
      </x:c>
      <x:c r="AC204" s="51" t="n">
        <x:v>46289</x:v>
      </x:c>
      <x:c r="AD204" s="50" t="str">
        <x:v>PET-MEP-204</x:v>
      </x:c>
      <x:c r="AE204" t="n">
        <x:f>IF(ISNUMBER(P204),1,0)</x:f>
        <x:v>1</x:v>
      </x:c>
    </x:row>
    <x:row r="205" ht="112" customHeight="1">
      <x:c r="A205" s="84" t="str">
        <x:v>Digital Omnibus — MEP Amendment 1070 (justification)</x:v>
      </x:c>
      <x:c r="B205" s="84" t="str">
        <x:v>Named technique</x:v>
      </x:c>
      <x:c r="C205" s="84" t="str">
        <x:v>Axel Voss</x:v>
      </x:c>
      <x:c r="D205" s="84" t="str"/>
      <x:c r="E205" s="84" t="str">
        <x:v>Named signatories to tabled amendment</x:v>
      </x:c>
      <x:c r="F205" s="84" t="str">
        <x:v>GDPR Article 9(1); proposal Article 3(1)(3a); justification</x:v>
      </x:c>
      <x:c r="G205" s="84" t="str">
        <x:v>MEP amendment — justification-only PET discussion
Tabled proposal; not adopted law or an adopted Parliament position</x:v>
      </x:c>
      <x:c r="H205" s="84" t="str">
        <x:v>Pseudonymisation (justification only)</x:v>
      </x:c>
      <x:c r="I205" s="84" t="str">
        <x:v>Would narrow Article 9 to processing intended to reveal sensitive characteristics and exclude mere indirect inferability for another lawful purpose. Shared justification identifies minimisation, access limits and pseudonymisation as safeguards; this amendment does not itself add an operative pseudonymisation condition.</x:v>
      </x:c>
      <x:c r="J205" s="84" t="str">
        <x:v>Nonbinding tabled amendment and explanatory justification; no new binding PET requirement.</x:v>
      </x:c>
      <x:c r="K205" s="85" t="n">
        <x:v>46230.5</x:v>
      </x:c>
      <x:c r="L205" s="86" t="inlineStr">
        <x:is>
          <x:t xml:space="preserve">European Parliament CJ72 amendments 1053–1260, PE791.073v01-00, Amendment 1070</x:t>
        </x:is>
      </x:c>
      <x:c r="M205" s="84" t="str">
        <x:v>Full block read; pseudonymisation occurs only in repeated justification, clearly distinguished from operative right-column changes. Attribution: The proposing MEPs are the signatories named above this amendment in the official tabled-amendment document.</x:v>
      </x:c>
      <x:c r="N205" s="86" t="inlineStr">
        <x:is>
          <x:t xml:space="preserve">Official procedure and document list</x:t>
        </x:is>
      </x:c>
      <x:c r="O205" s="86" t="inlineStr">
        <x:is>
          <x:t xml:space="preserve">Official amendment signatories</x:t>
        </x:is>
      </x:c>
      <x:c r="P205" s="46" t="n">
        <x:v>0</x:v>
      </x:c>
      <x:c r="Q205" s="47" t="str">
        <x:v>Neutral or mixed</x:v>
      </x:c>
      <x:c r="R205" s="47" t="str">
        <x:v>Narrows sensitive-data coverage to intended direct revelation and excludes incidental inferability in otherwise lawful processing. This changes the scope of Article 9, while the repeated justification adds no operative PET requirement or incentive.</x:v>
      </x:c>
      <x:c r="S205" s="47" t="str">
        <x:v>Medium</x:v>
      </x:c>
      <x:c r="T205" s="47" t="str">
        <x:v>Yes</x:v>
      </x:c>
      <x:c r="U205" s="47" t="str">
        <x:v>Not addressed</x:v>
      </x:c>
      <x:c r="V205" s="47" t="str">
        <x:v>Purpose limitation within the proposed exclusion; no added operative pseudonymisation condition.</x:v>
      </x:c>
      <x:c r="W205" s="47" t="str">
        <x:v>Article 9 applies to processing revealing special-category characteristics, including relevant genetic and biometric processing.</x:v>
      </x:c>
      <x:c r="X205" s="47" t="str">
        <x:v>Would narrow Article 9 to processing intended to reveal sensitive characteristics and exclude mere indirect inferability for another lawful purpose. Shared justification identifies minimisation, access limits and pseudonymisation as safeguards; this amendment does not itself add an operative pseudonymisation condition.</x:v>
      </x:c>
      <x:c r="Y205" s="47" t="str"/>
      <x:c r="Z205" s="47" t="str">
        <x:v>GDPR Article 9(1); proposal Article 3(1)(3a); justification</x:v>
      </x:c>
      <x:c r="AA205" s="47" t="str">
        <x:v>Amendment 1070; PDF page 17; original and amendment columns plus signature block.</x:v>
      </x:c>
      <x:c r="AB205" s="47" t="str">
        <x:v>Official EP PDF downloaded through its public document page; complete amendment, printed baseline and named signature block read and compared on 24 September 2026.</x:v>
      </x:c>
      <x:c r="AC205" s="48" t="n">
        <x:v>46289</x:v>
      </x:c>
      <x:c r="AD205" s="47" t="str">
        <x:v>PET-MEP-205</x:v>
      </x:c>
      <x:c r="AE205" t="n">
        <x:f>IF(ISNUMBER(P205),1,0)</x:f>
        <x:v>1</x:v>
      </x:c>
    </x:row>
    <x:row r="206" ht="112" customHeight="1">
      <x:c r="A206" s="84" t="str">
        <x:v>Digital Omnibus — MEP Amendment 1072 (justification)</x:v>
      </x:c>
      <x:c r="B206" s="84" t="str">
        <x:v>Named technique</x:v>
      </x:c>
      <x:c r="C206" s="84" t="str">
        <x:v>Axel Voss</x:v>
      </x:c>
      <x:c r="D206" s="84" t="str"/>
      <x:c r="E206" s="84" t="str">
        <x:v>Named signatories to tabled amendment</x:v>
      </x:c>
      <x:c r="F206" s="84" t="str">
        <x:v>New GDPR Article 9(2a)–(2b); proposal Article 3(1)(3b); justification</x:v>
      </x:c>
      <x:c r="G206" s="84" t="str">
        <x:v>MEP amendment — justification-only PET discussion
Tabled proposal; not adopted law or an adopted Parliament position</x:v>
      </x:c>
      <x:c r="H206" s="84" t="str">
        <x:v>Pseudonymisation (justification only)</x:v>
      </x:c>
      <x:c r="I206" s="84" t="str">
        <x:v>Would list public-benefit purposes and limit identification, unrelated monitoring and person-specific decisions under the proposed exception. Shared justification identifies minimisation, access limits and pseudonymisation as safeguards; this amendment does not itself add an operative pseudonymisation condition.</x:v>
      </x:c>
      <x:c r="J206" s="84" t="str">
        <x:v>Nonbinding tabled amendment and explanatory justification; no new binding PET requirement.</x:v>
      </x:c>
      <x:c r="K206" s="85" t="n">
        <x:v>46230.5</x:v>
      </x:c>
      <x:c r="L206" s="86" t="inlineStr">
        <x:is>
          <x:t xml:space="preserve">European Parliament CJ72 amendments 1053–1260, PE791.073v01-00, Amendment 1072</x:t>
        </x:is>
      </x:c>
      <x:c r="M206" s="84" t="str">
        <x:v>Full block read; pseudonymisation occurs only in repeated justification, clearly distinguished from operative right-column changes. Attribution: The proposing MEPs are the signatories named above this amendment in the official tabled-amendment document.</x:v>
      </x:c>
      <x:c r="N206" s="86" t="inlineStr">
        <x:is>
          <x:t xml:space="preserve">Official procedure and document list</x:t>
        </x:is>
      </x:c>
      <x:c r="O206" s="86" t="inlineStr">
        <x:is>
          <x:t xml:space="preserve">Official amendment signatories</x:t>
        </x:is>
      </x:c>
      <x:c r="P206" s="49" t="n">
        <x:v>0</x:v>
      </x:c>
      <x:c r="Q206" s="50" t="str">
        <x:v>Neutral or mixed</x:v>
      </x:c>
      <x:c r="R206" s="50" t="str">
        <x:v>Adds public-benefit purposes and restrictions on identifying or monitoring people under the companion exception. Its repeated justification mentions pseudonymisation but the operative addition does not change that technology’s deployment conditions.</x:v>
      </x:c>
      <x:c r="S206" s="50" t="str">
        <x:v>Medium</x:v>
      </x:c>
      <x:c r="T206" s="50" t="str">
        <x:v>Yes</x:v>
      </x:c>
      <x:c r="U206" s="50" t="str">
        <x:v>Not addressed</x:v>
      </x:c>
      <x:c r="V206" s="50" t="str">
        <x:v>No identification, unrelated behavioural monitoring or person-specific decisions without another legal basis.</x:v>
      </x:c>
      <x:c r="W206" s="50" t="str">
        <x:v>No equivalent list of public-benefit purposes and associated use limits.</x:v>
      </x:c>
      <x:c r="X206" s="50" t="str">
        <x:v>Would list public-benefit purposes and limit identification, unrelated monitoring and person-specific decisions under the proposed exception. Shared justification identifies minimisation, access limits and pseudonymisation as safeguards; this amendment does not itself add an operative pseudonymisation condition.</x:v>
      </x:c>
      <x:c r="Y206" s="50" t="str"/>
      <x:c r="Z206" s="50" t="str">
        <x:v>New GDPR Article 9(2a)–(2b); proposal Article 3(1)(3b); justification</x:v>
      </x:c>
      <x:c r="AA206" s="50" t="str">
        <x:v>Amendment 1072; PDF page 19; original and amendment columns plus signature block.</x:v>
      </x:c>
      <x:c r="AB206" s="50" t="str">
        <x:v>Official EP PDF downloaded through its public document page; complete amendment, printed baseline and named signature block read and compared on 24 September 2026.</x:v>
      </x:c>
      <x:c r="AC206" s="51" t="n">
        <x:v>46289</x:v>
      </x:c>
      <x:c r="AD206" s="50" t="str">
        <x:v>PET-MEP-206</x:v>
      </x:c>
      <x:c r="AE206" t="n">
        <x:f>IF(ISNUMBER(P206),1,0)</x:f>
        <x:v>1</x:v>
      </x:c>
    </x:row>
    <x:row r="207" ht="112" customHeight="1">
      <x:c r="A207" s="84" t="str">
        <x:v>Digital Omnibus — MEP Amendment 1159</x:v>
      </x:c>
      <x:c r="B207" s="84" t="str">
        <x:v>PETs named</x:v>
      </x:c>
      <x:c r="C207" s="84" t="str">
        <x:v>Aura Salla, Niels Flemming Hansen, Ana Miguel Pedro, Andrea Wechsler, Henrik Dahl, Oliver Schenk, Pekka Toveri, Christian Ehler</x:v>
      </x:c>
      <x:c r="D207" s="84" t="str"/>
      <x:c r="E207" s="84" t="str">
        <x:v>Named signatories to tabled amendment</x:v>
      </x:c>
      <x:c r="F207" s="84" t="str">
        <x:v>New GDPR Article 25a; proposal Article 3(1)(7a)</x:v>
      </x:c>
      <x:c r="G207" s="84" t="str">
        <x:v>MEP amendment to proposed regulation
Tabled proposal; not adopted law or an adopted Parliament position</x:v>
      </x:c>
      <x:c r="H207" s="84" t="str">
        <x:v>Pseudonymisation; anonymisation; cryptography; end-to-end encryption; decentralised architectures</x:v>
      </x:c>
      <x:c r="I207" s="84" t="str">
        <x:v>Proposes Commission PET technical specifications, European standards, certification/audits and common specifications. Standards would support presumptions of effective pseudonymisation/anonymisation and fulfilment of covered technical requirements, backed by documentation and testing.</x:v>
      </x:c>
      <x:c r="J207" s="84" t="str">
        <x:v>Nonbinding tabled amendment; would change the GDPR only if retained in an adopted final act.</x:v>
      </x:c>
      <x:c r="K207" s="85" t="n">
        <x:v>46230.5</x:v>
      </x:c>
      <x:c r="L207" s="86" t="inlineStr">
        <x:is>
          <x:t xml:space="preserve">European Parliament CJ72 amendments 1053–1260, PE791.073v01-00, Amendment 1159</x:t>
        </x:is>
      </x:c>
      <x:c r="M207" s="84" t="str">
        <x:v>Source wording: “Privacy Enhancing Technologies” (New GDPR Article 25a; proposal Article 3(1)(7a); proposed amendment text). Full amendment block read in official PDF text extraction; proposed right-hand text checked against original left-hand text. Attribution: The proposing MEPs are the signatories named above this amendment in the official tabled-amendment document.</x:v>
      </x:c>
      <x:c r="N207" s="86" t="inlineStr">
        <x:is>
          <x:t xml:space="preserve">Official procedure and document list</x:t>
        </x:is>
      </x:c>
      <x:c r="O207" s="86" t="inlineStr">
        <x:is>
          <x:t xml:space="preserve">Official amendment signatories</x:t>
        </x:is>
      </x:c>
      <x:c r="P207" s="52" t="n">
        <x:v>2</x:v>
      </x:c>
      <x:c r="Q207" s="53" t="str">
        <x:v>Strongly favourable</x:v>
      </x:c>
      <x:c r="R207" s="53" t="str">
        <x:v>Creates a substantial framework of PET specifications, European standards, certification, audits and evidential presumptions. It materially strengthens adoption support while conditioning reliance on documented effectiveness and risk analysis.</x:v>
      </x:c>
      <x:c r="S207" s="53" t="str">
        <x:v>High</x:v>
      </x:c>
      <x:c r="T207" s="53" t="str">
        <x:v>Yes</x:v>
      </x:c>
      <x:c r="U207" s="53" t="str">
        <x:v>Not addressed</x:v>
      </x:c>
      <x:c r="V207" s="53" t="str">
        <x:v>EDPB involvement; balanced standard-setting participation; testing and risk analysis; technical documentation; interoperability; regular review.</x:v>
      </x:c>
      <x:c r="W207" s="53" t="str">
        <x:v>No proposed standalone GDPR Article 25a providing this PET standards and certification framework.</x:v>
      </x:c>
      <x:c r="X207" s="53" t="str">
        <x:v>Proposes Commission PET technical specifications, European standards, certification/audits and common specifications. Standards would support presumptions of effective pseudonymisation/anonymisation and fulfilment of covered technical requirements, backed by documentation and testing.</x:v>
      </x:c>
      <x:c r="Y207" s="53" t="str"/>
      <x:c r="Z207" s="53" t="str">
        <x:v>New GDPR Article 25a; proposal Article 3(1)(7a)</x:v>
      </x:c>
      <x:c r="AA207" s="53" t="str">
        <x:v>Amendment 1159; PDF page 84; original and amendment columns plus signature block.</x:v>
      </x:c>
      <x:c r="AB207" s="53" t="str">
        <x:v>Official EP PDF downloaded through its public document page; complete amendment, printed baseline and named signature block read and compared on 24 September 2026.</x:v>
      </x:c>
      <x:c r="AC207" s="54" t="n">
        <x:v>46289</x:v>
      </x:c>
      <x:c r="AD207" s="53" t="str">
        <x:v>PET-MEP-207</x:v>
      </x:c>
      <x:c r="AE207" t="n">
        <x:f>IF(ISNUMBER(P207),1,0)</x:f>
        <x:v>1</x:v>
      </x:c>
    </x:row>
    <x:row r="208" ht="112" customHeight="1">
      <x:c r="A208" s="84" t="str">
        <x:v>Digital Omnibus — MEP Amendment 1160</x:v>
      </x:c>
      <x:c r="B208" s="84" t="str">
        <x:v>Named technique</x:v>
      </x:c>
      <x:c r="C208" s="84" t="str">
        <x:v>Michael McNamara, Irena Joveva, Oihane Agirregoitia Martínez, Veronika Cifrová Ostrihoňová, Fabienne Keller, Christophe Grudler</x:v>
      </x:c>
      <x:c r="D208" s="84" t="str"/>
      <x:c r="E208" s="84" t="str">
        <x:v>Named signatories to tabled amendment</x:v>
      </x:c>
      <x:c r="F208" s="84" t="str">
        <x:v>GDPR Article 25(1)–(2); proposal Article 3(1)(7a)</x:v>
      </x:c>
      <x:c r="G208" s="84" t="str">
        <x:v>MEP amendment to proposed regulation
Tabled proposal; not adopted law or an adopted Parliament position</x:v>
      </x:c>
      <x:c r="H208" s="84" t="str">
        <x:v>Pseudonymisation; data minimisation by default</x:v>
      </x:c>
      <x:c r="I208" s="84" t="str">
        <x:v>Retains pseudonymisation in privacy-by-design duties while adding particular attention to children’s rights and vulnerability in design and default settings.</x:v>
      </x:c>
      <x:c r="J208" s="84" t="str">
        <x:v>Nonbinding tabled amendment; would change the GDPR only if retained in an adopted final act.</x:v>
      </x:c>
      <x:c r="K208" s="85" t="n">
        <x:v>46230.5</x:v>
      </x:c>
      <x:c r="L208" s="86" t="inlineStr">
        <x:is>
          <x:t xml:space="preserve">European Parliament CJ72 amendments 1053–1260, PE791.073v01-00, Amendment 1160</x:t>
        </x:is>
      </x:c>
      <x:c r="M208" s="84" t="str">
        <x:v>Full amendment block read in official PDF text extraction; proposed right-hand text checked against original left-hand text. Attribution: The proposing MEPs are the signatories named above this amendment in the official tabled-amendment document.</x:v>
      </x:c>
      <x:c r="N208" s="86" t="inlineStr">
        <x:is>
          <x:t xml:space="preserve">Official procedure and document list</x:t>
        </x:is>
      </x:c>
      <x:c r="O208" s="86" t="inlineStr">
        <x:is>
          <x:t xml:space="preserve">Official amendment signatories</x:t>
        </x:is>
      </x:c>
      <x:c r="P208" s="49" t="n">
        <x:v>0</x:v>
      </x:c>
      <x:c r="Q208" s="50" t="str">
        <x:v>Neutral or mixed</x:v>
      </x:c>
      <x:c r="R208" s="50" t="str">
        <x:v>Preserves the existing pseudonymisation wording and general technical measures. The new children-specific protections strengthen safeguards but do not change PET support relative to the existing GDPR baseline.</x:v>
      </x:c>
      <x:c r="S208" s="50" t="str">
        <x:v>High</x:v>
      </x:c>
      <x:c r="T208" s="50" t="str">
        <x:v>Yes</x:v>
      </x:c>
      <x:c r="U208" s="50" t="str">
        <x:v>Not addressed</x:v>
      </x:c>
      <x:c r="V208" s="50" t="str">
        <x:v>Particular attention to children’s rights and vulnerability added to design and default obligations.</x:v>
      </x:c>
      <x:c r="W208" s="50" t="str">
        <x:v>Existing GDPR Article 25 already names pseudonymisation and requires protection by design and default.</x:v>
      </x:c>
      <x:c r="X208" s="50" t="str">
        <x:v>Retains pseudonymisation in privacy-by-design duties while adding particular attention to children’s rights and vulnerability in design and default settings.</x:v>
      </x:c>
      <x:c r="Y208" s="50" t="str"/>
      <x:c r="Z208" s="50" t="str">
        <x:v>GDPR Article 25(1)–(2); proposal Article 3(1)(7a)</x:v>
      </x:c>
      <x:c r="AA208" s="50" t="str">
        <x:v>Amendment 1160; PDF page 89; original and amendment columns plus signature block.</x:v>
      </x:c>
      <x:c r="AB208" s="50" t="str">
        <x:v>Official EP PDF downloaded through its public document page; complete amendment, printed baseline and named signature block read and compared on 24 September 2026. Existing GDPR Article 25 also verified in EUR-Lex (https://eur-lex.europa.eu/eli/reg/2016/679/oj/eng).</x:v>
      </x:c>
      <x:c r="AC208" s="51" t="n">
        <x:v>46289</x:v>
      </x:c>
      <x:c r="AD208" s="50" t="str">
        <x:v>PET-MEP-208</x:v>
      </x:c>
      <x:c r="AE208" t="n">
        <x:f>IF(ISNUMBER(P208),1,0)</x:f>
        <x:v>1</x:v>
      </x:c>
    </x:row>
    <x:row r="209" ht="112" customHeight="1">
      <x:c r="A209" s="84" t="str">
        <x:v>Digital Omnibus — MEP Amendment 1169</x:v>
      </x:c>
      <x:c r="B209" s="84" t="str">
        <x:v>Named technique</x:v>
      </x:c>
      <x:c r="C209" s="84" t="str">
        <x:v>Julie Rechagneux, Mélanie Disdier, Aleksandar Nikolic, Pierre-Romain Thionnet, Alexandre Varaut, Fabrice Leggeri, Marion Maréchal, António Tânger Corrêa, Christophe Bay</x:v>
      </x:c>
      <x:c r="D209" s="84" t="str"/>
      <x:c r="E209" s="84" t="str">
        <x:v>Named signatories to tabled amendment</x:v>
      </x:c>
      <x:c r="F209" s="84" t="str">
        <x:v>New GDPR Article 29a; proposal Article 3(1)(7b)</x:v>
      </x:c>
      <x:c r="G209" s="84" t="str">
        <x:v>MEP amendment to proposed regulation
Tabled proposal; not adopted law or an adopted Parliament position</x:v>
      </x:c>
      <x:c r="H209" s="84" t="str">
        <x:v>Pseudonymisation; technical separation; identification-risk assessment</x:v>
      </x:c>
      <x:c r="I209" s="84" t="str">
        <x:v>Proposes a pseudonymisation provision addressing risk reduction, recipient-specific identifiability, Commission implementing criteria and onward disclosures where the next recipient might identify the person.</x:v>
      </x:c>
      <x:c r="J209" s="84" t="str">
        <x:v>Nonbinding tabled amendment; would change the GDPR only if retained in an adopted final act.</x:v>
      </x:c>
      <x:c r="K209" s="85" t="n">
        <x:v>46230.5</x:v>
      </x:c>
      <x:c r="L209" s="86" t="inlineStr">
        <x:is>
          <x:t xml:space="preserve">European Parliament CJ72 amendments 1053–1260, PE791.073v01-00, Amendment 1169</x:t>
        </x:is>
      </x:c>
      <x:c r="M209" s="84" t="str">
        <x:v>Full amendment block read in official PDF text extraction; proposed right-hand text checked against original left-hand text. Paragraph1 contains awkward merged wording in the tabled text; summary reports its discernible direction without repairing the proposal. Attribution: The proposing MEPs are the signatories named above this amendment in the official tabled-amendment document.</x:v>
      </x:c>
      <x:c r="N209" s="86" t="inlineStr">
        <x:is>
          <x:t xml:space="preserve">Official procedure and document list</x:t>
        </x:is>
      </x:c>
      <x:c r="O209" s="86" t="inlineStr">
        <x:is>
          <x:t xml:space="preserve">Official amendment signatories</x:t>
        </x:is>
      </x:c>
      <x:c r="P209" s="46" t="n">
        <x:v>1</x:v>
      </x:c>
      <x:c r="Q209" s="47" t="str">
        <x:v>Favourable</x:v>
      </x:c>
      <x:c r="R209" s="47" t="str">
        <x:v>Adds express recognition of pseudonymisation as a means to reduce risk and comply with GDPR obligations. That provides limited additional operative support, while its recipient and onward-disclosure classification rules are assessed as safeguards rather than a general transfer permission.</x:v>
      </x:c>
      <x:c r="S209" s="47" t="str">
        <x:v>Medium</x:v>
      </x:c>
      <x:c r="T209" s="47" t="str">
        <x:v>Yes</x:v>
      </x:c>
      <x:c r="U209" s="47" t="str">
        <x:v>Not addressed</x:v>
      </x:c>
      <x:c r="V209" s="47" t="str">
        <x:v>Effective non-attribution measures; reasonably likely identification means; onward processing remains personal where third parties can identify.</x:v>
      </x:c>
      <x:c r="W209" s="47" t="str">
        <x:v>No proposed standalone Article 29a on the application of pseudonymisation.</x:v>
      </x:c>
      <x:c r="X209" s="47" t="str">
        <x:v>Proposes a pseudonymisation provision addressing risk reduction, recipient-specific identifiability, Commission implementing criteria and onward disclosures where the next recipient might identify the person.</x:v>
      </x:c>
      <x:c r="Y209" s="47" t="str"/>
      <x:c r="Z209" s="47" t="str">
        <x:v>New GDPR Article 29a; proposal Article 3(1)(7b)</x:v>
      </x:c>
      <x:c r="AA209" s="47" t="str">
        <x:v>Amendment 1169; PDF page 100; original and amendment columns plus signature block.</x:v>
      </x:c>
      <x:c r="AB209" s="47" t="str">
        <x:v>Official EP PDF downloaded through its public document page; complete amendment, printed baseline and named signature block read and compared on 24 September 2026.</x:v>
      </x:c>
      <x:c r="AC209" s="48" t="n">
        <x:v>46289</x:v>
      </x:c>
      <x:c r="AD209" s="47" t="str">
        <x:v>PET-MEP-209</x:v>
      </x:c>
      <x:c r="AE209" t="n">
        <x:f>IF(ISNUMBER(P209),1,0)</x:f>
        <x:v>1</x:v>
      </x:c>
    </x:row>
    <x:row r="210" ht="154" customHeight="1">
      <x:c r="A210" s="84" t="str">
        <x:v>Digital Omnibus — MEP Amendment 1170</x:v>
      </x:c>
      <x:c r="B210" s="84" t="str">
        <x:v>PETs named</x:v>
      </x:c>
      <x:c r="C210" s="84" t="str">
        <x:v>Axel Voss</x:v>
      </x:c>
      <x:c r="D210" s="84" t="str"/>
      <x:c r="E210" s="84" t="str">
        <x:v>Named signatories to tabled amendment</x:v>
      </x:c>
      <x:c r="F210" s="84" t="str">
        <x:v>New GDPR Article 25(3a)–(3b); proposal Article 3(1)(7b)</x:v>
      </x:c>
      <x:c r="G210" s="84" t="str">
        <x:v>MEP amendment to proposed regulation
Tabled proposal; not adopted law or an adopted Parliament position</x:v>
      </x:c>
      <x:c r="H210" s="84" t="str">
        <x:v>Certified PETs; justification names differential privacy, homomorphic encryption, synthetic data and pseudonymisation</x:v>
      </x:c>
      <x:c r="I210" s="84" t="str">
        <x:v>Would give processing exclusively using certified PETs a rebuttable presumption of compliance with data minimisation, retaining other GDPR duties; proposes Commission recognition, standards and anti-misuse benchmarks.</x:v>
      </x:c>
      <x:c r="J210" s="84" t="str">
        <x:v>Nonbinding tabled amendment; would change the GDPR only if retained in an adopted final act.</x:v>
      </x:c>
      <x:c r="K210" s="85" t="n">
        <x:v>46230.5</x:v>
      </x:c>
      <x:c r="L210" s="86" t="inlineStr">
        <x:is>
          <x:t xml:space="preserve">European Parliament CJ72 amendments 1053–1260, PE791.073v01-00, Amendment 1170</x:t>
        </x:is>
      </x:c>
      <x:c r="M210" s="84" t="str">
        <x:v>Source wording: “Privacy-Enhancing Technologies” (New GDPR Article 25(3a)–(3b); proposal Article 3(1)(7b); proposed amendment text). Full amendment block read in official PDF text extraction; proposed right-hand text checked against original left-hand text. Draft wording calls the acts delegated while referring to an examination procedure; internal cross-references are reproduced as proposed, not treated as settled drafting. Attribution: The proposing MEPs are the signatories named above this amendment in the official tabled-amendment document.</x:v>
      </x:c>
      <x:c r="N210" s="86" t="inlineStr">
        <x:is>
          <x:t xml:space="preserve">Official procedure and document list</x:t>
        </x:is>
      </x:c>
      <x:c r="O210" s="86" t="inlineStr">
        <x:is>
          <x:t xml:space="preserve">Official amendment signatories</x:t>
        </x:is>
      </x:c>
      <x:c r="P210" s="52" t="n">
        <x:v>2</x:v>
      </x:c>
      <x:c r="Q210" s="53" t="str">
        <x:v>Strongly favourable</x:v>
      </x:c>
      <x:c r="R210" s="53" t="str">
        <x:v>Creates a rebuttable compliance presumption for processing exclusively using certified PETs and a framework for recognising eligible technologies. This is a direct, substantial adoption incentive with other GDPR duties retained.</x:v>
      </x:c>
      <x:c r="S210" s="53" t="str">
        <x:v>High</x:v>
      </x:c>
      <x:c r="T210" s="53" t="str">
        <x:v>Yes</x:v>
      </x:c>
      <x:c r="U210" s="53" t="str">
        <x:v>Not addressed</x:v>
      </x:c>
      <x:c r="V210" s="53" t="str">
        <x:v>Rebuttable presumption; certification; other GDPR duties preserved; benchmarks against misuse of certification; drafting cross-references require correction.</x:v>
      </x:c>
      <x:c r="W210" s="53" t="str">
        <x:v>No equivalent certified-PET presumption of data-minimisation compliance.</x:v>
      </x:c>
      <x:c r="X210" s="53" t="str">
        <x:v>Would give processing exclusively using certified PETs a rebuttable presumption of compliance with data minimisation, retaining other GDPR duties; proposes Commission recognition, standards and anti-misuse benchmarks.</x:v>
      </x:c>
      <x:c r="Y210" s="53" t="str"/>
      <x:c r="Z210" s="53" t="str">
        <x:v>New GDPR Article 25(3a)–(3b); proposal Article 3(1)(7b)</x:v>
      </x:c>
      <x:c r="AA210" s="53" t="str">
        <x:v>Amendment 1170; PDF page 101; original and amendment columns plus signature block.</x:v>
      </x:c>
      <x:c r="AB210" s="53" t="str">
        <x:v>Official EP PDF downloaded through its public document page; complete amendment, printed baseline and named signature block read and compared on 24 September 2026.</x:v>
      </x:c>
      <x:c r="AC210" s="54" t="n">
        <x:v>46289</x:v>
      </x:c>
      <x:c r="AD210" s="53" t="str">
        <x:v>PET-MEP-210</x:v>
      </x:c>
      <x:c r="AE210" t="n">
        <x:f>IF(ISNUMBER(P210),1,0)</x:f>
        <x:v>1</x:v>
      </x:c>
    </x:row>
    <x:row r="211" ht="112" customHeight="1">
      <x:c r="A211" s="84" t="str">
        <x:v>Digital Omnibus — MEP Amendment 1191</x:v>
      </x:c>
      <x:c r="B211" s="84" t="str">
        <x:v>Related privacy wording</x:v>
      </x:c>
      <x:c r="C211" s="84" t="str">
        <x:v>Julie Rechagneux, Mélanie Disdier, Aleksandar Nikolic, Ewa Zajączkowska-Hernik, Pierre-Romain Thionnet, Alexandre Varaut, Fabrice Leggeri, Marion Maréchal, António Tânger Corrêa, Christophe Bay</x:v>
      </x:c>
      <x:c r="D211" s="84" t="str"/>
      <x:c r="E211" s="84" t="str">
        <x:v>Named signatories to tabled amendment</x:v>
      </x:c>
      <x:c r="F211" s="84" t="str">
        <x:v>GDPR Article 33(6); proposal Article 3(1)(8)(c)</x:v>
      </x:c>
      <x:c r="G211" s="84" t="str">
        <x:v>MEP amendment to proposed regulation
Tabled proposal; not adopted law or an adopted Parliament position</x:v>
      </x:c>
      <x:c r="H211" s="84" t="str">
        <x:v>Encryption; pseudonymisation; federated/local processing; confidential computing; anti-memorisation controls</x:v>
      </x:c>
      <x:c r="I211" s="84" t="str">
        <x:v>Adds breach-notification template fields for describing privacy-enhancing measures and requires published reasons if the Commission departs from the EDPB’s proposed template.</x:v>
      </x:c>
      <x:c r="J211" s="84" t="str">
        <x:v>Nonbinding tabled amendment; would change the GDPR only if retained in an adopted final act.</x:v>
      </x:c>
      <x:c r="K211" s="85" t="n">
        <x:v>46230.5</x:v>
      </x:c>
      <x:c r="L211" s="86" t="inlineStr">
        <x:is>
          <x:t xml:space="preserve">European Parliament CJ72 amendments 1053–1260, PE791.073v01-00, Amendment 1191</x:t>
        </x:is>
      </x:c>
      <x:c r="M211" s="84" t="str">
        <x:v>Source wording: “privacy-enhancing measures” (GDPR Article 33(6); proposal Article 3(1)(8)(c)). Full amendment block read in official PDF text extraction; proposed right-hand text checked against original left-hand text. Attribution: The proposing MEPs are the signatories named above this amendment in the official tabled-amendment document.</x:v>
      </x:c>
      <x:c r="N211" s="86" t="inlineStr">
        <x:is>
          <x:t xml:space="preserve">Official procedure and document list</x:t>
        </x:is>
      </x:c>
      <x:c r="O211" s="86" t="inlineStr">
        <x:is>
          <x:t xml:space="preserve">Official amendment signatories</x:t>
        </x:is>
      </x:c>
      <x:c r="P211" s="46" t="n">
        <x:v>1</x:v>
      </x:c>
      <x:c r="Q211" s="47" t="str">
        <x:v>Favourable</x:v>
      </x:c>
      <x:c r="R211" s="47" t="str">
        <x:v>Requires template fields allowing controllers to describe encryption, pseudonymisation and other privacy-enhancing measures. This supplies limited practical recognition of PET risk mitigation rather than an exemption from breach notification.</x:v>
      </x:c>
      <x:c r="S211" s="47" t="str">
        <x:v>High</x:v>
      </x:c>
      <x:c r="T211" s="47" t="str">
        <x:v>Yes</x:v>
      </x:c>
      <x:c r="U211" s="47" t="str">
        <x:v>Not addressed</x:v>
      </x:c>
      <x:c r="V211" s="47" t="str">
        <x:v>EDPB role; public reasons for Commission departures; description of local/federated processing, confidential computing and output controls.</x:v>
      </x:c>
      <x:c r="W211" s="47" t="str">
        <x:v>The common breach-notification template has no express PET-description fields.</x:v>
      </x:c>
      <x:c r="X211" s="47" t="str">
        <x:v>Adds breach-notification template fields for describing privacy-enhancing measures and requires published reasons if the Commission departs from the EDPB’s proposed template.</x:v>
      </x:c>
      <x:c r="Y211" s="47" t="str"/>
      <x:c r="Z211" s="47" t="str">
        <x:v>GDPR Article 33(6); proposal Article 3(1)(8)(c)</x:v>
      </x:c>
      <x:c r="AA211" s="47" t="str">
        <x:v>Amendment 1191; PDF page 125; original and amendment columns plus signature block.</x:v>
      </x:c>
      <x:c r="AB211" s="47" t="str">
        <x:v>Official EP PDF downloaded through its public document page; complete amendment, printed baseline and named signature block read and compared on 24 September 2026.</x:v>
      </x:c>
      <x:c r="AC211" s="48" t="n">
        <x:v>46289</x:v>
      </x:c>
      <x:c r="AD211" s="47" t="str">
        <x:v>PET-MEP-211</x:v>
      </x:c>
      <x:c r="AE211" t="n">
        <x:f>IF(ISNUMBER(P211),1,0)</x:f>
        <x:v>1</x:v>
      </x:c>
    </x:row>
    <x:row r="212" ht="112" customHeight="1">
      <x:c r="A212" s="84" t="str">
        <x:v>Digital Omnibus — MEP Amendment 1202</x:v>
      </x:c>
      <x:c r="B212" s="84" t="str">
        <x:v>Named technique</x:v>
      </x:c>
      <x:c r="C212" s="84" t="str">
        <x:v>Marina Kaljurand, Elena Sancho Murillo, Brando Benifei, Birgit Sippel, Alex Agius Saliba, Francisco Assis, Elisabeth Grossmann, Kristian Vigenin, Matjaž Nemec</x:v>
      </x:c>
      <x:c r="D212" s="84" t="str"/>
      <x:c r="E212" s="84" t="str">
        <x:v>Named signatories to tabled amendment</x:v>
      </x:c>
      <x:c r="F212" s="84" t="str">
        <x:v>GDPR Article 34, especially paragraphs3(a) and new4a; proposal Article 3(1)(8a)</x:v>
      </x:c>
      <x:c r="G212" s="84" t="str">
        <x:v>MEP amendment to proposed regulation
Tabled proposal; not adopted law or an adopted Parliament position</x:v>
      </x:c>
      <x:c r="H212" s="84" t="str">
        <x:v>Encryption</x:v>
      </x:c>
      <x:c r="I212" s="84" t="str">
        <x:v>Retains the encryption-based exception to individual breach communications in a replacement Article 34, while adding an EDPB list of circumstances likely to create high risk. The encryption rule itself is unchanged.</x:v>
      </x:c>
      <x:c r="J212" s="84" t="str">
        <x:v>Nonbinding tabled amendment; would change the GDPR only if retained in an adopted final act.</x:v>
      </x:c>
      <x:c r="K212" s="85" t="n">
        <x:v>46230.5</x:v>
      </x:c>
      <x:c r="L212" s="86" t="inlineStr">
        <x:is>
          <x:t xml:space="preserve">European Parliament CJ72 amendments 1053–1260, PE791.073v01-00, Amendment 1202</x:t>
        </x:is>
      </x:c>
      <x:c r="M212" s="84" t="str">
        <x:v>Full amendment block read in official PDF text extraction; proposed right-hand text checked against original left-hand text. PET wording retained unchanged; included because the same provision adds a high-risk assessment framework. Attribution: The proposing MEPs are the signatories named above this amendment in the official tabled-amendment document.</x:v>
      </x:c>
      <x:c r="N212" s="86" t="inlineStr">
        <x:is>
          <x:t xml:space="preserve">Official procedure and document list</x:t>
        </x:is>
      </x:c>
      <x:c r="O212" s="86" t="inlineStr">
        <x:is>
          <x:t xml:space="preserve">Official amendment signatories</x:t>
        </x:is>
      </x:c>
      <x:c r="P212" s="49" t="n">
        <x:v>0</x:v>
      </x:c>
      <x:c r="Q212" s="50" t="str">
        <x:v>Neutral or mixed</x:v>
      </x:c>
      <x:c r="R212" s="50" t="str">
        <x:v>Retains that encryption rule unchanged in the replacement text. The added EDPB high-risk list changes breach guidance, so it earns no additional PET-support credit.</x:v>
      </x:c>
      <x:c r="S212" s="50" t="str">
        <x:v>High</x:v>
      </x:c>
      <x:c r="T212" s="50" t="str">
        <x:v>Yes</x:v>
      </x:c>
      <x:c r="U212" s="50" t="str">
        <x:v>Not addressed</x:v>
      </x:c>
      <x:c r="V212" s="50" t="str">
        <x:v>Existing communication conditions retained; EDPB list of likely high-risk circumstances added.</x:v>
      </x:c>
      <x:c r="W212" s="50" t="str">
        <x:v>Existing Article 34 already provides an encryption-related exception from individual breach communication.</x:v>
      </x:c>
      <x:c r="X212" s="50" t="str">
        <x:v>Retains the encryption-based exception to individual breach communications in a replacement Article 34, while adding an EDPB list of circumstances likely to create high risk. The encryption rule itself is unchanged.</x:v>
      </x:c>
      <x:c r="Y212" s="50" t="str"/>
      <x:c r="Z212" s="50" t="str">
        <x:v>GDPR Article 34, especially paragraphs3(a) and new4a; proposal Article 3(1)(8a)</x:v>
      </x:c>
      <x:c r="AA212" s="50" t="str">
        <x:v>Amendment 1202; PDF page 132; original and amendment columns plus signature block.</x:v>
      </x:c>
      <x:c r="AB212" s="50" t="str">
        <x:v>Official EP PDF downloaded through its public document page; complete amendment, printed baseline and named signature block read and compared on 24 September 2026.</x:v>
      </x:c>
      <x:c r="AC212" s="51" t="n">
        <x:v>46289</x:v>
      </x:c>
      <x:c r="AD212" s="50" t="str">
        <x:v>PET-MEP-212</x:v>
      </x:c>
      <x:c r="AE212" t="n">
        <x:f>IF(ISNUMBER(P212),1,0)</x:f>
        <x:v>1</x:v>
      </x:c>
    </x:row>
    <x:row r="213" ht="112" customHeight="1">
      <x:c r="A213" s="84" t="str">
        <x:v>Digital Omnibus — MEP Amendment 1220</x:v>
      </x:c>
      <x:c r="B213" s="84" t="str">
        <x:v>Related privacy wording</x:v>
      </x:c>
      <x:c r="C213" s="84" t="str">
        <x:v>Julie Rechagneux, Mélanie Disdier, Aleksandar Nikolic, Pierre-Romain Thionnet, Alexandre Varaut, Fabrice Leggeri, Marion Maréchal, Christophe Bay</x:v>
      </x:c>
      <x:c r="D213" s="84" t="str"/>
      <x:c r="E213" s="84" t="str">
        <x:v>Named signatories to tabled amendment</x:v>
      </x:c>
      <x:c r="F213" s="84" t="str">
        <x:v>New GDPR Article 35(6a); proposal Article 3(1)(9)(a)</x:v>
      </x:c>
      <x:c r="G213" s="84" t="str">
        <x:v>MEP amendment to proposed regulation
Tabled proposal; not adopted law or an adopted Parliament position</x:v>
      </x:c>
      <x:c r="H213" s="84" t="str">
        <x:v>Pseudonymisation; encryption; aggregation; synthetic data; federated analysis; secure processing environments</x:v>
      </x:c>
      <x:c r="I213" s="84" t="str">
        <x:v>Would require the common DPIA methodology to assess re-identification risk, suitability of state-of-the-art PETs and residual risk after applying them.</x:v>
      </x:c>
      <x:c r="J213" s="84" t="str">
        <x:v>Nonbinding tabled amendment; would change the GDPR only if retained in an adopted final act.</x:v>
      </x:c>
      <x:c r="K213" s="85" t="n">
        <x:v>46230.5</x:v>
      </x:c>
      <x:c r="L213" s="86" t="inlineStr">
        <x:is>
          <x:t xml:space="preserve">European Parliament CJ72 amendments 1053–1260, PE791.073v01-00, Amendment 1220</x:t>
        </x:is>
      </x:c>
      <x:c r="M213" s="84" t="str">
        <x:v>Source wording: “privacy- enhancing techniques” (New GDPR Article 35(6a); proposal Article 3(1)(9)(a)). Full amendment block read in official PDF text extraction; proposed right-hand text checked against original left-hand text. Attribution: The proposing MEPs are the signatories named above this amendment in the official tabled-amendment document.</x:v>
      </x:c>
      <x:c r="N213" s="86" t="inlineStr">
        <x:is>
          <x:t xml:space="preserve">Official procedure and document list</x:t>
        </x:is>
      </x:c>
      <x:c r="O213" s="86" t="inlineStr">
        <x:is>
          <x:t xml:space="preserve">Official amendment signatories</x:t>
        </x:is>
      </x:c>
      <x:c r="P213" s="46" t="n">
        <x:v>1</x:v>
      </x:c>
      <x:c r="Q213" s="47" t="str">
        <x:v>Favourable</x:v>
      </x:c>
      <x:c r="R213" s="47" t="str">
        <x:v>Requires the methodology to assess suitable PETs and residual re-identification risk. This gives a limited but clear operational requirement to consider techniques such as synthetic data and federated analysis.</x:v>
      </x:c>
      <x:c r="S213" s="47" t="str">
        <x:v>High</x:v>
      </x:c>
      <x:c r="T213" s="47" t="str">
        <x:v>Yes</x:v>
      </x:c>
      <x:c r="U213" s="47" t="str">
        <x:v>Not addressed</x:v>
      </x:c>
      <x:c r="V213" s="47" t="str">
        <x:v>Algorithmic re-identification risk; availability and suitability assessed; residual risk after application.</x:v>
      </x:c>
      <x:c r="W213" s="47" t="str">
        <x:v>No equivalent express PET evaluation requirement within the proposed common DPIA methodology.</x:v>
      </x:c>
      <x:c r="X213" s="47" t="str">
        <x:v>Would require the common DPIA methodology to assess re-identification risk, suitability of state-of-the-art PETs and residual risk after applying them.</x:v>
      </x:c>
      <x:c r="Y213" s="47" t="str"/>
      <x:c r="Z213" s="47" t="str">
        <x:v>New GDPR Article 35(6a); proposal Article 3(1)(9)(a)</x:v>
      </x:c>
      <x:c r="AA213" s="47" t="str">
        <x:v>Amendment 1220; PDF page 142; original and amendment columns plus signature block.</x:v>
      </x:c>
      <x:c r="AB213" s="47" t="str">
        <x:v>Official EP PDF downloaded through its public document page; complete amendment, printed baseline and named signature block read and compared on 24 September 2026.</x:v>
      </x:c>
      <x:c r="AC213" s="48" t="n">
        <x:v>46289</x:v>
      </x:c>
      <x:c r="AD213" s="47" t="str">
        <x:v>PET-MEP-213</x:v>
      </x:c>
      <x:c r="AE213" t="n">
        <x:f>IF(ISNUMBER(P213),1,0)</x:f>
        <x:v>1</x:v>
      </x:c>
    </x:row>
    <x:row r="214" ht="112" customHeight="1">
      <x:c r="A214" s="84" t="str">
        <x:v>Digital Omnibus — MEP Amendment 1243</x:v>
      </x:c>
      <x:c r="B214" s="84" t="str">
        <x:v>Named technique</x:v>
      </x:c>
      <x:c r="C214" s="84" t="str">
        <x:v>Sibylle Berg, Martin Sonneborn</x:v>
      </x:c>
      <x:c r="D214" s="84" t="str"/>
      <x:c r="E214" s="84" t="str">
        <x:v>Named signatories to tabled amendment</x:v>
      </x:c>
      <x:c r="F214" s="84" t="str">
        <x:v>Proposed GDPR Article 41a; proposal Article 3(1)(10)</x:v>
      </x:c>
      <x:c r="G214" s="84" t="str">
        <x:v>MEP amendment to proposed regulation
Tabled proposal; not adopted law or an adopted Parliament position</x:v>
      </x:c>
      <x:c r="H214" s="84" t="str">
        <x:v>Pseudonymisation; re-identification criteria</x:v>
      </x:c>
      <x:c r="I214" s="84" t="str">
        <x:v>Proposes deleting Article 41a, removing the proposed Commission implementing-act power to determine when pseudonymised data is not personal data for certain entities.</x:v>
      </x:c>
      <x:c r="J214" s="84" t="str">
        <x:v>Nonbinding tabled amendment; would change the GDPR only if retained in an adopted final act.</x:v>
      </x:c>
      <x:c r="K214" s="85" t="n">
        <x:v>46230.5</x:v>
      </x:c>
      <x:c r="L214" s="86" t="inlineStr">
        <x:is>
          <x:t xml:space="preserve">European Parliament CJ72 amendments 1053–1260, PE791.073v01-00, Amendment 1243</x:t>
        </x:is>
      </x:c>
      <x:c r="M214" s="84" t="str">
        <x:v>Full amendment block read in official PDF text extraction; proposed right-hand text checked against original left-hand text. Right-hand operative proposal is deletion; PET text on left identifies exactly what would be removed. Attribution: The proposing MEPs are the signatories named above this amendment in the official tabled-amendment document.</x:v>
      </x:c>
      <x:c r="N214" s="86" t="inlineStr">
        <x:is>
          <x:t xml:space="preserve">Official procedure and document list</x:t>
        </x:is>
      </x:c>
      <x:c r="O214" s="86" t="inlineStr">
        <x:is>
          <x:t xml:space="preserve">Official amendment signatories</x:t>
        </x:is>
      </x:c>
      <x:c r="P214" s="49"/>
      <x:c r="Q214" s="50" t="str">
        <x:v>Unscored</x:v>
      </x:c>
      <x:c r="R214" s="50" t="str">
        <x:v>Deletes the entire proposed Article 41a classification and implementing-power framework. This demonstrates opposition to that governance route, but does not establish opposition to deploying pseudonymisation or PETs generally.</x:v>
      </x:c>
      <x:c r="S214" s="50" t="str">
        <x:v>Medium</x:v>
      </x:c>
      <x:c r="T214" s="50" t="str">
        <x:v>No</x:v>
      </x:c>
      <x:c r="U214" s="50" t="str">
        <x:v>Not addressed</x:v>
      </x:c>
      <x:c r="V214" s="50" t="str">
        <x:v>Proposed technical criteria and EDPB consultation route removed; existing GDPR obligations are not repealed by this amendment.</x:v>
      </x:c>
      <x:c r="W214" s="50" t="str">
        <x:v>Proposed Article 41a creates Commission criteria for personal-data status after pseudonymisation, risk assessment and EDPB involvement.</x:v>
      </x:c>
      <x:c r="X214" s="50" t="str">
        <x:v>Proposes deleting Article 41a, removing the proposed Commission implementing-act power to determine when pseudonymised data is not personal data for certain entities.</x:v>
      </x:c>
      <x:c r="Y214" s="50" t="str">
        <x:v>PET-specific direction cannot be isolated from a broader classification, governance or processing-scope reform. Each source block proposes deletion of the same complete Article41a. All separate authors remain associated with their own tabled amendment, but this is one substantive proposition. Counted once per MEP; original signatories remain attached to their own amendment.</x:v>
      </x:c>
      <x:c r="Z214" s="50" t="str">
        <x:v>Proposed GDPR Article 41a; proposal Article 3(1)(10)</x:v>
      </x:c>
      <x:c r="AA214" s="50" t="str">
        <x:v>Amendment 1243; PDF page 159; original and amendment columns plus signature block.</x:v>
      </x:c>
      <x:c r="AB214" s="50" t="str">
        <x:v>Official EP PDF downloaded through its public document page; complete amendment, printed baseline and named signature block read and compared on 24 September 2026.</x:v>
      </x:c>
      <x:c r="AC214" s="51" t="n">
        <x:v>46289</x:v>
      </x:c>
      <x:c r="AD214" s="50" t="str">
        <x:v>PET-MEP-214</x:v>
      </x:c>
      <x:c r="AE214" t="n">
        <x:f>IF(ISNUMBER(P214),1,0)</x:f>
        <x:v>0</x:v>
      </x:c>
    </x:row>
    <x:row r="215" ht="112" customHeight="1">
      <x:c r="A215" s="84" t="str">
        <x:v>Digital Omnibus — MEP Amendment 1244</x:v>
      </x:c>
      <x:c r="B215" s="84" t="str">
        <x:v>Named technique</x:v>
      </x:c>
      <x:c r="C215" s="84" t="str">
        <x:v>Marina Kaljurand, Elena Sancho Murillo, Brando Benifei, Birgit Sippel, Alex Agius Saliba, Francisco Assis, Elisabeth Grossmann, Kristian Vigenin, Matjaž Nemec</x:v>
      </x:c>
      <x:c r="D215" s="84" t="str"/>
      <x:c r="E215" s="84" t="str">
        <x:v>Named signatories to tabled amendment</x:v>
      </x:c>
      <x:c r="F215" s="84" t="str">
        <x:v>Proposed GDPR Article 41a; proposal Article 3(1)(10)</x:v>
      </x:c>
      <x:c r="G215" s="84" t="str">
        <x:v>MEP amendment to proposed regulation
Tabled proposal; not adopted law or an adopted Parliament position</x:v>
      </x:c>
      <x:c r="H215" s="84" t="str">
        <x:v>Pseudonymisation; re-identification criteria</x:v>
      </x:c>
      <x:c r="I215" s="84" t="str">
        <x:v>Proposes deleting Article 41a, removing the proposed Commission implementing-act power to determine when pseudonymised data is not personal data for certain entities.</x:v>
      </x:c>
      <x:c r="J215" s="84" t="str">
        <x:v>Nonbinding tabled amendment; would change the GDPR only if retained in an adopted final act.</x:v>
      </x:c>
      <x:c r="K215" s="85" t="n">
        <x:v>46230.5</x:v>
      </x:c>
      <x:c r="L215" s="86" t="inlineStr">
        <x:is>
          <x:t xml:space="preserve">European Parliament CJ72 amendments 1053–1260, PE791.073v01-00, Amendment 1244</x:t>
        </x:is>
      </x:c>
      <x:c r="M215" s="84" t="str">
        <x:v>Full amendment block read in official PDF text extraction; proposed right-hand text checked against original left-hand text. Right-hand operative proposal is deletion; PET text on left identifies exactly what would be removed. Attribution: The proposing MEPs are the signatories named above this amendment in the official tabled-amendment document.</x:v>
      </x:c>
      <x:c r="N215" s="86" t="inlineStr">
        <x:is>
          <x:t xml:space="preserve">Official procedure and document list</x:t>
        </x:is>
      </x:c>
      <x:c r="O215" s="86" t="inlineStr">
        <x:is>
          <x:t xml:space="preserve">Official amendment signatories</x:t>
        </x:is>
      </x:c>
      <x:c r="P215" s="46"/>
      <x:c r="Q215" s="47" t="str">
        <x:v>Unscored</x:v>
      </x:c>
      <x:c r="R215" s="47" t="str">
        <x:v>Deletes the entire proposed Article 41a classification and implementing-power framework. This demonstrates opposition to that governance route, but does not establish opposition to deploying pseudonymisation or PETs generally.</x:v>
      </x:c>
      <x:c r="S215" s="47" t="str">
        <x:v>Medium</x:v>
      </x:c>
      <x:c r="T215" s="47" t="str">
        <x:v>No</x:v>
      </x:c>
      <x:c r="U215" s="47" t="str">
        <x:v>Not addressed</x:v>
      </x:c>
      <x:c r="V215" s="47" t="str">
        <x:v>Proposed technical criteria and EDPB consultation route removed; existing GDPR obligations are not repealed by this amendment.</x:v>
      </x:c>
      <x:c r="W215" s="47" t="str">
        <x:v>Proposed Article 41a creates Commission criteria for personal-data status after pseudonymisation, risk assessment and EDPB involvement.</x:v>
      </x:c>
      <x:c r="X215" s="47" t="str">
        <x:v>Proposes deleting Article 41a, removing the proposed Commission implementing-act power to determine when pseudonymised data is not personal data for certain entities.</x:v>
      </x:c>
      <x:c r="Y215" s="47" t="str">
        <x:v>PET-specific direction cannot be isolated from a broader classification, governance or processing-scope reform. Each source block proposes deletion of the same complete Article41a. All separate authors remain associated with their own tabled amendment, but this is one substantive proposition. Counted once per MEP; original signatories remain attached to their own amendment.</x:v>
      </x:c>
      <x:c r="Z215" s="47" t="str">
        <x:v>Proposed GDPR Article 41a; proposal Article 3(1)(10)</x:v>
      </x:c>
      <x:c r="AA215" s="47" t="str">
        <x:v>Amendment 1244; PDF page 160; original and amendment columns plus signature block.</x:v>
      </x:c>
      <x:c r="AB215" s="47" t="str">
        <x:v>Official EP PDF downloaded through its public document page; complete amendment, printed baseline and named signature block read and compared on 24 September 2026.</x:v>
      </x:c>
      <x:c r="AC215" s="48" t="n">
        <x:v>46289</x:v>
      </x:c>
      <x:c r="AD215" s="47" t="str">
        <x:v>PET-MEP-215</x:v>
      </x:c>
      <x:c r="AE215" t="n">
        <x:f>IF(ISNUMBER(P215),1,0)</x:f>
        <x:v>0</x:v>
      </x:c>
    </x:row>
    <x:row r="216" ht="112" customHeight="1">
      <x:c r="A216" s="84" t="str">
        <x:v>Digital Omnibus — MEP Amendment 1245</x:v>
      </x:c>
      <x:c r="B216" s="84" t="str">
        <x:v>Named technique</x:v>
      </x:c>
      <x:c r="C216" s="84" t="str">
        <x:v>Irena Joveva, Raquel García Hermida-Van Der Walle, Oihane Agirregoitia Martínez, Veronika Cifrová Ostrihoňová, Fabienne Keller</x:v>
      </x:c>
      <x:c r="D216" s="84" t="str"/>
      <x:c r="E216" s="84" t="str">
        <x:v>Named signatories to tabled amendment</x:v>
      </x:c>
      <x:c r="F216" s="84" t="str">
        <x:v>Proposed GDPR Article 41a; proposal Article 3(1)(10)</x:v>
      </x:c>
      <x:c r="G216" s="84" t="str">
        <x:v>MEP amendment to proposed regulation
Tabled proposal; not adopted law or an adopted Parliament position</x:v>
      </x:c>
      <x:c r="H216" s="84" t="str">
        <x:v>Pseudonymisation; re-identification criteria</x:v>
      </x:c>
      <x:c r="I216" s="84" t="str">
        <x:v>Proposes deleting Article 41a, removing the proposed Commission implementing-act power to determine when pseudonymised data is not personal data for certain entities.</x:v>
      </x:c>
      <x:c r="J216" s="84" t="str">
        <x:v>Nonbinding tabled amendment; would change the GDPR only if retained in an adopted final act.</x:v>
      </x:c>
      <x:c r="K216" s="85" t="n">
        <x:v>46230.5</x:v>
      </x:c>
      <x:c r="L216" s="86" t="inlineStr">
        <x:is>
          <x:t xml:space="preserve">European Parliament CJ72 amendments 1053–1260, PE791.073v01-00, Amendment 1245</x:t>
        </x:is>
      </x:c>
      <x:c r="M216" s="84" t="str">
        <x:v>Full amendment block read in official PDF text extraction; proposed right-hand text checked against original left-hand text. Right-hand operative proposal is deletion; PET text on left identifies exactly what would be removed. Attribution: The proposing MEPs are the signatories named above this amendment in the official tabled-amendment document.</x:v>
      </x:c>
      <x:c r="N216" s="86" t="inlineStr">
        <x:is>
          <x:t xml:space="preserve">Official procedure and document list</x:t>
        </x:is>
      </x:c>
      <x:c r="O216" s="86" t="inlineStr">
        <x:is>
          <x:t xml:space="preserve">Official amendment signatories</x:t>
        </x:is>
      </x:c>
      <x:c r="P216" s="49"/>
      <x:c r="Q216" s="50" t="str">
        <x:v>Unscored</x:v>
      </x:c>
      <x:c r="R216" s="50" t="str">
        <x:v>Deletes the entire proposed Article 41a classification and implementing-power framework. This demonstrates opposition to that governance route, but does not establish opposition to deploying pseudonymisation or PETs generally.</x:v>
      </x:c>
      <x:c r="S216" s="50" t="str">
        <x:v>Medium</x:v>
      </x:c>
      <x:c r="T216" s="50" t="str">
        <x:v>No</x:v>
      </x:c>
      <x:c r="U216" s="50" t="str">
        <x:v>Not addressed</x:v>
      </x:c>
      <x:c r="V216" s="50" t="str">
        <x:v>Proposed technical criteria and EDPB consultation route removed; existing GDPR obligations are not repealed by this amendment.</x:v>
      </x:c>
      <x:c r="W216" s="50" t="str">
        <x:v>Proposed Article 41a creates Commission criteria for personal-data status after pseudonymisation, risk assessment and EDPB involvement.</x:v>
      </x:c>
      <x:c r="X216" s="50" t="str">
        <x:v>Proposes deleting Article 41a, removing the proposed Commission implementing-act power to determine when pseudonymised data is not personal data for certain entities.</x:v>
      </x:c>
      <x:c r="Y216" s="50" t="str">
        <x:v>PET-specific direction cannot be isolated from a broader classification, governance or processing-scope reform. Each source block proposes deletion of the same complete Article41a. All separate authors remain associated with their own tabled amendment, but this is one substantive proposition. Counted once per MEP; original signatories remain attached to their own amendment.</x:v>
      </x:c>
      <x:c r="Z216" s="50" t="str">
        <x:v>Proposed GDPR Article 41a; proposal Article 3(1)(10)</x:v>
      </x:c>
      <x:c r="AA216" s="50" t="str">
        <x:v>Amendment 1245; PDF page 161; original and amendment columns plus signature block.</x:v>
      </x:c>
      <x:c r="AB216" s="50" t="str">
        <x:v>Official EP PDF downloaded through its public document page; complete amendment, printed baseline and named signature block read and compared on 24 September 2026.</x:v>
      </x:c>
      <x:c r="AC216" s="51" t="n">
        <x:v>46289</x:v>
      </x:c>
      <x:c r="AD216" s="50" t="str">
        <x:v>PET-MEP-216</x:v>
      </x:c>
      <x:c r="AE216" t="n">
        <x:f>IF(ISNUMBER(P216),1,0)</x:f>
        <x:v>0</x:v>
      </x:c>
    </x:row>
    <x:row r="217" ht="112" customHeight="1">
      <x:c r="A217" s="84" t="str">
        <x:v>Digital Omnibus — MEP Amendment 1246</x:v>
      </x:c>
      <x:c r="B217" s="84" t="str">
        <x:v>Named technique</x:v>
      </x:c>
      <x:c r="C217" s="84" t="str">
        <x:v>Pernando Barrena Arza</x:v>
      </x:c>
      <x:c r="D217" s="84" t="str"/>
      <x:c r="E217" s="84" t="str">
        <x:v>Named signatories to tabled amendment</x:v>
      </x:c>
      <x:c r="F217" s="84" t="str">
        <x:v>Proposed GDPR Article 41a; proposal Article 3(1)(10)</x:v>
      </x:c>
      <x:c r="G217" s="84" t="str">
        <x:v>MEP amendment to proposed regulation
Tabled proposal; not adopted law or an adopted Parliament position</x:v>
      </x:c>
      <x:c r="H217" s="84" t="str">
        <x:v>Pseudonymisation; re-identification criteria</x:v>
      </x:c>
      <x:c r="I217" s="84" t="str">
        <x:v>Proposes deleting Article 41a, removing the proposed Commission implementing-act power to determine when pseudonymised data is not personal data for certain entities.</x:v>
      </x:c>
      <x:c r="J217" s="84" t="str">
        <x:v>Nonbinding tabled amendment; would change the GDPR only if retained in an adopted final act.</x:v>
      </x:c>
      <x:c r="K217" s="85" t="n">
        <x:v>46230.5</x:v>
      </x:c>
      <x:c r="L217" s="86" t="inlineStr">
        <x:is>
          <x:t xml:space="preserve">European Parliament CJ72 amendments 1053–1260, PE791.073v01-00, Amendment 1246</x:t>
        </x:is>
      </x:c>
      <x:c r="M217" s="84" t="str">
        <x:v>Full amendment block read in official PDF text extraction; proposed right-hand text checked against original left-hand text. Right-hand operative proposal is deletion; PET text on left identifies exactly what would be removed. Attribution: The proposing MEPs are the signatories named above this amendment in the official tabled-amendment document.</x:v>
      </x:c>
      <x:c r="N217" s="86" t="inlineStr">
        <x:is>
          <x:t xml:space="preserve">Official procedure and document list</x:t>
        </x:is>
      </x:c>
      <x:c r="O217" s="86" t="inlineStr">
        <x:is>
          <x:t xml:space="preserve">Official amendment signatories</x:t>
        </x:is>
      </x:c>
      <x:c r="P217" s="46"/>
      <x:c r="Q217" s="47" t="str">
        <x:v>Unscored</x:v>
      </x:c>
      <x:c r="R217" s="47" t="str">
        <x:v>Deletes the entire proposed Article 41a classification and implementing-power framework. This demonstrates opposition to that governance route, but does not establish opposition to deploying pseudonymisation or PETs generally.</x:v>
      </x:c>
      <x:c r="S217" s="47" t="str">
        <x:v>Medium</x:v>
      </x:c>
      <x:c r="T217" s="47" t="str">
        <x:v>No</x:v>
      </x:c>
      <x:c r="U217" s="47" t="str">
        <x:v>Not addressed</x:v>
      </x:c>
      <x:c r="V217" s="47" t="str">
        <x:v>Proposed technical criteria and EDPB consultation route removed; existing GDPR obligations are not repealed by this amendment.</x:v>
      </x:c>
      <x:c r="W217" s="47" t="str">
        <x:v>Proposed Article 41a creates Commission criteria for personal-data status after pseudonymisation, risk assessment and EDPB involvement.</x:v>
      </x:c>
      <x:c r="X217" s="47" t="str">
        <x:v>Proposes deleting Article 41a, removing the proposed Commission implementing-act power to determine when pseudonymised data is not personal data for certain entities.</x:v>
      </x:c>
      <x:c r="Y217" s="47" t="str">
        <x:v>PET-specific direction cannot be isolated from a broader classification, governance or processing-scope reform. Each source block proposes deletion of the same complete Article41a. All separate authors remain associated with their own tabled amendment, but this is one substantive proposition. Counted once per MEP; original signatories remain attached to their own amendment.</x:v>
      </x:c>
      <x:c r="Z217" s="47" t="str">
        <x:v>Proposed GDPR Article 41a; proposal Article 3(1)(10)</x:v>
      </x:c>
      <x:c r="AA217" s="47" t="str">
        <x:v>Amendment 1246; PDF page 162; original and amendment columns plus signature block.</x:v>
      </x:c>
      <x:c r="AB217" s="47" t="str">
        <x:v>Official EP PDF downloaded through its public document page; complete amendment, printed baseline and named signature block read and compared on 24 September 2026.</x:v>
      </x:c>
      <x:c r="AC217" s="48" t="n">
        <x:v>46289</x:v>
      </x:c>
      <x:c r="AD217" s="47" t="str">
        <x:v>PET-MEP-217</x:v>
      </x:c>
      <x:c r="AE217" t="n">
        <x:f>IF(ISNUMBER(P217),1,0)</x:f>
        <x:v>0</x:v>
      </x:c>
    </x:row>
    <x:row r="218" ht="112" customHeight="1">
      <x:c r="A218" s="84" t="str">
        <x:v>Digital Omnibus — MEP Amendment 1247</x:v>
      </x:c>
      <x:c r="B218" s="84" t="str">
        <x:v>Named technique</x:v>
      </x:c>
      <x:c r="C218" s="84" t="str">
        <x:v>Markéta Gregorová on behalf of the Verts/ALE Group</x:v>
      </x:c>
      <x:c r="D218" s="84" t="str"/>
      <x:c r="E218" s="84" t="str">
        <x:v>Named signatories to tabled amendment</x:v>
      </x:c>
      <x:c r="F218" s="84" t="str">
        <x:v>Proposed GDPR Article 41a; proposal Article 3(1)(10)</x:v>
      </x:c>
      <x:c r="G218" s="84" t="str">
        <x:v>MEP amendment to proposed regulation
Tabled proposal; not adopted law or an adopted Parliament position</x:v>
      </x:c>
      <x:c r="H218" s="84" t="str">
        <x:v>Pseudonymisation; re-identification criteria</x:v>
      </x:c>
      <x:c r="I218" s="84" t="str">
        <x:v>Proposes deleting Article 41a, removing the proposed Commission implementing-act power to determine when pseudonymised data is not personal data for certain entities.</x:v>
      </x:c>
      <x:c r="J218" s="84" t="str">
        <x:v>Nonbinding tabled amendment; would change the GDPR only if retained in an adopted final act.</x:v>
      </x:c>
      <x:c r="K218" s="85" t="n">
        <x:v>46230.5</x:v>
      </x:c>
      <x:c r="L218" s="86" t="inlineStr">
        <x:is>
          <x:t xml:space="preserve">European Parliament CJ72 amendments 1053–1260, PE791.073v01-00, Amendment 1247</x:t>
        </x:is>
      </x:c>
      <x:c r="M218" s="84" t="str">
        <x:v>Full amendment block read in official PDF text extraction; proposed right-hand text checked against original left-hand text. Right-hand operative proposal is deletion; PET text on left identifies exactly what would be removed. Attribution: The proposing MEPs are the signatories named above this amendment in the official tabled-amendment document.</x:v>
      </x:c>
      <x:c r="N218" s="86" t="inlineStr">
        <x:is>
          <x:t xml:space="preserve">Official procedure and document list</x:t>
        </x:is>
      </x:c>
      <x:c r="O218" s="86" t="inlineStr">
        <x:is>
          <x:t xml:space="preserve">Official amendment signatories</x:t>
        </x:is>
      </x:c>
      <x:c r="P218" s="49"/>
      <x:c r="Q218" s="50" t="str">
        <x:v>Unscored</x:v>
      </x:c>
      <x:c r="R218" s="50" t="str">
        <x:v>Deletes the entire proposed Article 41a classification and implementing-power framework. This demonstrates opposition to that governance route, but does not establish opposition to deploying pseudonymisation or PETs generally.</x:v>
      </x:c>
      <x:c r="S218" s="50" t="str">
        <x:v>Medium</x:v>
      </x:c>
      <x:c r="T218" s="50" t="str">
        <x:v>No</x:v>
      </x:c>
      <x:c r="U218" s="50" t="str">
        <x:v>Not addressed</x:v>
      </x:c>
      <x:c r="V218" s="50" t="str">
        <x:v>Proposed technical criteria and EDPB consultation route removed; existing GDPR obligations are not repealed by this amendment.</x:v>
      </x:c>
      <x:c r="W218" s="50" t="str">
        <x:v>Proposed Article 41a creates Commission criteria for personal-data status after pseudonymisation, risk assessment and EDPB involvement.</x:v>
      </x:c>
      <x:c r="X218" s="50" t="str">
        <x:v>Proposes deleting Article 41a, removing the proposed Commission implementing-act power to determine when pseudonymised data is not personal data for certain entities.</x:v>
      </x:c>
      <x:c r="Y218" s="50" t="str">
        <x:v>PET-specific direction cannot be isolated from a broader classification, governance or processing-scope reform. Each source block proposes deletion of the same complete Article41a. All separate authors remain associated with their own tabled amendment, but this is one substantive proposition. Counted once per MEP; original signatories remain attached to their own amendment.</x:v>
      </x:c>
      <x:c r="Z218" s="50" t="str">
        <x:v>Proposed GDPR Article 41a; proposal Article 3(1)(10)</x:v>
      </x:c>
      <x:c r="AA218" s="50" t="str">
        <x:v>Amendment 1247; PDF page 163; original and amendment columns plus signature block.</x:v>
      </x:c>
      <x:c r="AB218" s="50" t="str">
        <x:v>Official EP PDF downloaded through its public document page; complete amendment, printed baseline and named signature block read and compared on 24 September 2026.</x:v>
      </x:c>
      <x:c r="AC218" s="51" t="n">
        <x:v>46289</x:v>
      </x:c>
      <x:c r="AD218" s="50" t="str">
        <x:v>PET-MEP-218</x:v>
      </x:c>
      <x:c r="AE218" t="n">
        <x:f>IF(ISNUMBER(P218),1,0)</x:f>
        <x:v>0</x:v>
      </x:c>
    </x:row>
    <x:row r="219" ht="112" customHeight="1">
      <x:c r="A219" s="84" t="str">
        <x:v>Digital Omnibus — MEP Amendment 1248</x:v>
      </x:c>
      <x:c r="B219" s="84" t="str">
        <x:v>Named technique</x:v>
      </x:c>
      <x:c r="C219" s="84" t="str">
        <x:v>João Oliveira</x:v>
      </x:c>
      <x:c r="D219" s="84" t="str"/>
      <x:c r="E219" s="84" t="str">
        <x:v>Named signatories to tabled amendment</x:v>
      </x:c>
      <x:c r="F219" s="84" t="str">
        <x:v>Proposed GDPR Article 41a; proposal Article 3(1)(10)</x:v>
      </x:c>
      <x:c r="G219" s="84" t="str">
        <x:v>MEP amendment to proposed regulation
Tabled proposal; not adopted law or an adopted Parliament position</x:v>
      </x:c>
      <x:c r="H219" s="84" t="str">
        <x:v>Pseudonymisation; re-identification criteria</x:v>
      </x:c>
      <x:c r="I219" s="84" t="str">
        <x:v>Proposes deleting Article 41a, removing the proposed Commission implementing-act power to determine when pseudonymised data is not personal data for certain entities.</x:v>
      </x:c>
      <x:c r="J219" s="84" t="str">
        <x:v>Nonbinding tabled amendment; would change the GDPR only if retained in an adopted final act.</x:v>
      </x:c>
      <x:c r="K219" s="85" t="n">
        <x:v>46230.5</x:v>
      </x:c>
      <x:c r="L219" s="86" t="inlineStr">
        <x:is>
          <x:t xml:space="preserve">European Parliament CJ72 amendments 1053–1260, PE791.073v01-00, Amendment 1248</x:t>
        </x:is>
      </x:c>
      <x:c r="M219" s="84" t="str">
        <x:v>Full amendment block read in official PDF text extraction; proposed right-hand text checked against original left-hand text. Right-hand operative proposal is deletion; PET text on left identifies exactly what would be removed. Attribution: The proposing MEPs are the signatories named above this amendment in the official tabled-amendment document.</x:v>
      </x:c>
      <x:c r="N219" s="86" t="inlineStr">
        <x:is>
          <x:t xml:space="preserve">Official procedure and document list</x:t>
        </x:is>
      </x:c>
      <x:c r="O219" s="86" t="inlineStr">
        <x:is>
          <x:t xml:space="preserve">Official amendment signatories</x:t>
        </x:is>
      </x:c>
      <x:c r="P219" s="46"/>
      <x:c r="Q219" s="47" t="str">
        <x:v>Unscored</x:v>
      </x:c>
      <x:c r="R219" s="47" t="str">
        <x:v>Deletes the entire proposed Article 41a classification and implementing-power framework. This demonstrates opposition to that governance route, but does not establish opposition to deploying pseudonymisation or PETs generally.</x:v>
      </x:c>
      <x:c r="S219" s="47" t="str">
        <x:v>Medium</x:v>
      </x:c>
      <x:c r="T219" s="47" t="str">
        <x:v>No</x:v>
      </x:c>
      <x:c r="U219" s="47" t="str">
        <x:v>Not addressed</x:v>
      </x:c>
      <x:c r="V219" s="47" t="str">
        <x:v>Proposed technical criteria and EDPB consultation route removed; existing GDPR obligations are not repealed by this amendment.</x:v>
      </x:c>
      <x:c r="W219" s="47" t="str">
        <x:v>Proposed Article 41a creates Commission criteria for personal-data status after pseudonymisation, risk assessment and EDPB involvement.</x:v>
      </x:c>
      <x:c r="X219" s="47" t="str">
        <x:v>Proposes deleting Article 41a, removing the proposed Commission implementing-act power to determine when pseudonymised data is not personal data for certain entities.</x:v>
      </x:c>
      <x:c r="Y219" s="47" t="str">
        <x:v>PET-specific direction cannot be isolated from a broader classification, governance or processing-scope reform. Each source block proposes deletion of the same complete Article41a. All separate authors remain associated with their own tabled amendment, but this is one substantive proposition. Counted once per MEP; original signatories remain attached to their own amendment.</x:v>
      </x:c>
      <x:c r="Z219" s="47" t="str">
        <x:v>Proposed GDPR Article 41a; proposal Article 3(1)(10)</x:v>
      </x:c>
      <x:c r="AA219" s="47" t="str">
        <x:v>Amendment 1248; PDF page 164; original and amendment columns plus signature block.</x:v>
      </x:c>
      <x:c r="AB219" s="47" t="str">
        <x:v>Official EP PDF downloaded through its public document page; complete amendment, printed baseline and named signature block read and compared on 24 September 2026.</x:v>
      </x:c>
      <x:c r="AC219" s="48" t="n">
        <x:v>46289</x:v>
      </x:c>
      <x:c r="AD219" s="47" t="str">
        <x:v>PET-MEP-219</x:v>
      </x:c>
      <x:c r="AE219" t="n">
        <x:f>IF(ISNUMBER(P219),1,0)</x:f>
        <x:v>0</x:v>
      </x:c>
    </x:row>
    <x:row r="220" ht="112" customHeight="1">
      <x:c r="A220" s="84" t="str">
        <x:v>Digital Omnibus — MEP Amendment 1249</x:v>
      </x:c>
      <x:c r="B220" s="84" t="str">
        <x:v>Named technique</x:v>
      </x:c>
      <x:c r="C220" s="84" t="str">
        <x:v>Irena Joveva, Michael McNamara, Raquel García Hermida-Van Der Walle, Oihane Agirregoitia Martínez, Veronika Cifrová Ostrihoňová, Fabienne Keller</x:v>
      </x:c>
      <x:c r="D220" s="84" t="str"/>
      <x:c r="E220" s="84" t="str">
        <x:v>Named signatories to tabled amendment</x:v>
      </x:c>
      <x:c r="F220" s="84" t="str">
        <x:v>New GDPR Article 29a; proposal Article 3(1)(10) introductory part</x:v>
      </x:c>
      <x:c r="G220" s="84" t="str">
        <x:v>MEP amendment to proposed regulation
Tabled proposal; not adopted law or an adopted Parliament position</x:v>
      </x:c>
      <x:c r="H220" s="84" t="str">
        <x:v>Anonymisation; instant anonymisation</x:v>
      </x:c>
      <x:c r="I220" s="84" t="str">
        <x:v>Proposes excluding subsequent processing of verifiably anonymised data, treating instant anonymisation as legitimate interest, and excluding solely instant-anonymisation processing from Article 9(1).</x:v>
      </x:c>
      <x:c r="J220" s="84" t="str">
        <x:v>Nonbinding tabled amendment; would change the GDPR only if retained in an adopted final act.</x:v>
      </x:c>
      <x:c r="K220" s="85" t="n">
        <x:v>46230.5</x:v>
      </x:c>
      <x:c r="L220" s="86" t="inlineStr">
        <x:is>
          <x:t xml:space="preserve">European Parliament CJ72 amendments 1053–1260, PE791.073v01-00, Amendment 1249</x:t>
        </x:is>
      </x:c>
      <x:c r="M220" s="84" t="str">
        <x:v>Full amendment block read in official PDF text extraction; proposed right-hand text checked against original left-hand text. Attribution: The proposing MEPs are the signatories named above this amendment in the official tabled-amendment document.</x:v>
      </x:c>
      <x:c r="N220" s="86" t="inlineStr">
        <x:is>
          <x:t xml:space="preserve">Official procedure and document list</x:t>
        </x:is>
      </x:c>
      <x:c r="O220" s="86" t="inlineStr">
        <x:is>
          <x:t xml:space="preserve">Official amendment signatories</x:t>
        </x:is>
      </x:c>
      <x:c r="P220" s="49" t="n">
        <x:v>2</x:v>
      </x:c>
      <x:c r="Q220" s="50" t="str">
        <x:v>Strongly favourable</x:v>
      </x:c>
      <x:c r="R220" s="50" t="str">
        <x:v>Adds a specific legal route for instant anonymisation, including legitimate-interest recognition and a narrowly described sensitive-data exemption. This materially facilitates the anonymisation step, with subsequent GDPR exclusion conditioned on verifiable anonymisation.</x:v>
      </x:c>
      <x:c r="S220" s="50" t="str">
        <x:v>High</x:v>
      </x:c>
      <x:c r="T220" s="50" t="str">
        <x:v>Yes</x:v>
      </x:c>
      <x:c r="U220" s="50" t="str">
        <x:v>Not addressed</x:v>
      </x:c>
      <x:c r="V220" s="50" t="str">
        <x:v>Verifiable anonymisation; instant processing; sensitive-data exception limited to the sole anonymisation purpose.</x:v>
      </x:c>
      <x:c r="W220" s="50" t="str">
        <x:v>The proposal introduces Article 41a rather than a standalone instant-anonymisation provision.</x:v>
      </x:c>
      <x:c r="X220" s="50" t="str">
        <x:v>Proposes excluding subsequent processing of verifiably anonymised data, treating instant anonymisation as legitimate interest, and excluding solely instant-anonymisation processing from Article 9(1).</x:v>
      </x:c>
      <x:c r="Y220" s="50" t="str"/>
      <x:c r="Z220" s="50" t="str">
        <x:v>New GDPR Article 29a; proposal Article 3(1)(10) introductory part</x:v>
      </x:c>
      <x:c r="AA220" s="50" t="str">
        <x:v>Amendment 1249; PDF page 165; original and amendment columns plus signature block.</x:v>
      </x:c>
      <x:c r="AB220" s="50" t="str">
        <x:v>Official EP PDF downloaded through its public document page; complete amendment, printed baseline and named signature block read and compared on 24 September 2026.</x:v>
      </x:c>
      <x:c r="AC220" s="51" t="n">
        <x:v>46289</x:v>
      </x:c>
      <x:c r="AD220" s="50" t="str">
        <x:v>PET-MEP-220</x:v>
      </x:c>
      <x:c r="AE220" t="n">
        <x:f>IF(ISNUMBER(P220),1,0)</x:f>
        <x:v>1</x:v>
      </x:c>
    </x:row>
    <x:row r="221" ht="112" customHeight="1">
      <x:c r="A221" s="84" t="str">
        <x:v>Digital Omnibus — MEP Amendment 1250</x:v>
      </x:c>
      <x:c r="B221" s="84" t="str">
        <x:v>Named technique</x:v>
      </x:c>
      <x:c r="C221" s="84" t="str">
        <x:v>Mary Khan</x:v>
      </x:c>
      <x:c r="D221" s="84" t="str"/>
      <x:c r="E221" s="84" t="str">
        <x:v>Named signatories to tabled amendment</x:v>
      </x:c>
      <x:c r="F221" s="84" t="str">
        <x:v>Proposed GDPR Article 41a; proposal Article 3(1)(10)</x:v>
      </x:c>
      <x:c r="G221" s="84" t="str">
        <x:v>MEP amendment to proposed regulation
Tabled proposal; not adopted law or an adopted Parliament position</x:v>
      </x:c>
      <x:c r="H221" s="84" t="str">
        <x:v>Pseudonymisation; re-identification criteria</x:v>
      </x:c>
      <x:c r="I221" s="84" t="str">
        <x:v>Proposes deleting Article 41a, removing the proposed Commission implementing-act power to determine when pseudonymised data is not personal data for certain entities.</x:v>
      </x:c>
      <x:c r="J221" s="84" t="str">
        <x:v>Nonbinding tabled amendment; would change the GDPR only if retained in an adopted final act.</x:v>
      </x:c>
      <x:c r="K221" s="85" t="n">
        <x:v>46230.5</x:v>
      </x:c>
      <x:c r="L221" s="86" t="inlineStr">
        <x:is>
          <x:t xml:space="preserve">European Parliament CJ72 amendments 1053–1260, PE791.073v01-00, Amendment 1250</x:t>
        </x:is>
      </x:c>
      <x:c r="M221" s="84" t="str">
        <x:v>Full amendment block read in official PDF text extraction; proposed right-hand text checked against original left-hand text. Right-hand operative proposal is deletion; PET text on left identifies exactly what would be removed. Attribution: The proposing MEPs are the signatories named above this amendment in the official tabled-amendment document.</x:v>
      </x:c>
      <x:c r="N221" s="86" t="inlineStr">
        <x:is>
          <x:t xml:space="preserve">Official procedure and document list</x:t>
        </x:is>
      </x:c>
      <x:c r="O221" s="86" t="inlineStr">
        <x:is>
          <x:t xml:space="preserve">Official amendment signatories</x:t>
        </x:is>
      </x:c>
      <x:c r="P221" s="46"/>
      <x:c r="Q221" s="47" t="str">
        <x:v>Unscored</x:v>
      </x:c>
      <x:c r="R221" s="47" t="str">
        <x:v>Deletes the entire proposed Article 41a classification and implementing-power framework. This demonstrates opposition to that governance route, but does not establish opposition to deploying pseudonymisation or PETs generally.</x:v>
      </x:c>
      <x:c r="S221" s="47" t="str">
        <x:v>Medium</x:v>
      </x:c>
      <x:c r="T221" s="47" t="str">
        <x:v>No</x:v>
      </x:c>
      <x:c r="U221" s="47" t="str">
        <x:v>Not addressed</x:v>
      </x:c>
      <x:c r="V221" s="47" t="str">
        <x:v>Proposed technical criteria and EDPB consultation route removed; existing GDPR obligations are not repealed by this amendment.</x:v>
      </x:c>
      <x:c r="W221" s="47" t="str">
        <x:v>Proposed Article 41a creates Commission criteria for personal-data status after pseudonymisation, risk assessment and EDPB involvement.</x:v>
      </x:c>
      <x:c r="X221" s="47" t="str">
        <x:v>Proposes deleting Article 41a, removing the proposed Commission implementing-act power to determine when pseudonymised data is not personal data for certain entities.</x:v>
      </x:c>
      <x:c r="Y221" s="47" t="str">
        <x:v>PET-specific direction cannot be isolated from a broader classification, governance or processing-scope reform. Each source block proposes deletion of the same complete Article41a. All separate authors remain associated with their own tabled amendment, but this is one substantive proposition. Counted once per MEP; original signatories remain attached to their own amendment.</x:v>
      </x:c>
      <x:c r="Z221" s="47" t="str">
        <x:v>Proposed GDPR Article 41a; proposal Article 3(1)(10)</x:v>
      </x:c>
      <x:c r="AA221" s="47" t="str">
        <x:v>Amendment 1250; PDF page 165; original and amendment columns plus signature block.</x:v>
      </x:c>
      <x:c r="AB221" s="47" t="str">
        <x:v>Official EP PDF downloaded through its public document page; complete amendment, printed baseline and named signature block read and compared on 24 September 2026.</x:v>
      </x:c>
      <x:c r="AC221" s="48" t="n">
        <x:v>46289</x:v>
      </x:c>
      <x:c r="AD221" s="47" t="str">
        <x:v>PET-MEP-221</x:v>
      </x:c>
      <x:c r="AE221" t="n">
        <x:f>IF(ISNUMBER(P221),1,0)</x:f>
        <x:v>0</x:v>
      </x:c>
    </x:row>
    <x:row r="222" ht="112" customHeight="1">
      <x:c r="A222" s="84" t="str">
        <x:v>Digital Omnibus — MEP Amendment 1251</x:v>
      </x:c>
      <x:c r="B222" s="84" t="str">
        <x:v>Related privacy wording</x:v>
      </x:c>
      <x:c r="C222" s="84" t="str">
        <x:v>Julie Rechagneux, Mélanie Disdier, Aleksandar Nikolic, Pierre-Romain Thionnet, Alexandre Varaut, Fabrice Leggeri, Marion Maréchal, Christophe Bay</x:v>
      </x:c>
      <x:c r="D222" s="84" t="str"/>
      <x:c r="E222" s="84" t="str">
        <x:v>Named signatories to tabled amendment</x:v>
      </x:c>
      <x:c r="F222" s="84" t="str">
        <x:v>Proposed GDPR Article 41a(1); proposal Article 3(1)(10)</x:v>
      </x:c>
      <x:c r="G222" s="84" t="str">
        <x:v>MEP amendment to proposed regulation
Tabled proposal; not adopted law or an adopted Parliament position</x:v>
      </x:c>
      <x:c r="H222" s="84" t="str">
        <x:v>Privacy-preserving technologies; privacy-enhancing techniques; pseudonymisation/anonymisation; consent-management mechanisms</x:v>
      </x:c>
      <x:c r="I222" s="84" t="str">
        <x:v>Replaces proposed implementing-act power with Commission guidelines developed closely with EDPB on measures for identifiability assessment and consent obligations, reserving CJEU interpretation of core GDPR concepts.</x:v>
      </x:c>
      <x:c r="J222" s="84" t="str">
        <x:v>Nonbinding tabled amendment; would change the GDPR only if retained in an adopted final act.</x:v>
      </x:c>
      <x:c r="K222" s="85" t="n">
        <x:v>46230.5</x:v>
      </x:c>
      <x:c r="L222" s="86" t="inlineStr">
        <x:is>
          <x:t xml:space="preserve">European Parliament CJ72 amendments 1053–1260, PE791.073v01-00, Amendment 1251</x:t>
        </x:is>
      </x:c>
      <x:c r="M222" s="84" t="str">
        <x:v>Source wording: “privacy-enhancing techniques” (Proposed GDPR Article 41a(1); proposal Article 3(1)(10)). Full amendment block read in official PDF text extraction; proposed right-hand text checked against original left-hand text. Attribution: The proposing MEPs are the signatories named above this amendment in the official tabled-amendment document.</x:v>
      </x:c>
      <x:c r="N222" s="86" t="inlineStr">
        <x:is>
          <x:t xml:space="preserve">Official procedure and document list</x:t>
        </x:is>
      </x:c>
      <x:c r="O222" s="86" t="inlineStr">
        <x:is>
          <x:t xml:space="preserve">Official amendment signatories</x:t>
        </x:is>
      </x:c>
      <x:c r="P222" s="49" t="n">
        <x:v>1</x:v>
      </x:c>
      <x:c r="Q222" s="50" t="str">
        <x:v>Favourable</x:v>
      </x:c>
      <x:c r="R222" s="50" t="str">
        <x:v>Recasts the route as guidelines covering a wider range of PETs, consent mechanisms and operational measures. This offers limited broader practical PET support, while the move from implementing acts to guidance changes legal force and does not create a binding safe harbour.</x:v>
      </x:c>
      <x:c r="S222" s="50" t="str">
        <x:v>Medium</x:v>
      </x:c>
      <x:c r="T222" s="50" t="str">
        <x:v>Yes</x:v>
      </x:c>
      <x:c r="U222" s="50" t="str">
        <x:v>Not addressed</x:v>
      </x:c>
      <x:c r="V222" s="50" t="str">
        <x:v>Close EDPB cooperation; CJEU interpretation preserved; legal certainty and interoperability objectives.</x:v>
      </x:c>
      <x:c r="W222" s="50" t="str">
        <x:v>Commission implementing acts may set criteria for when pseudonymised data cease to be personal for an entity.</x:v>
      </x:c>
      <x:c r="X222" s="50" t="str">
        <x:v>Replaces proposed implementing-act power with Commission guidelines developed closely with EDPB on measures for identifiability assessment and consent obligations, reserving CJEU interpretation of core GDPR concepts.</x:v>
      </x:c>
      <x:c r="Y222" s="50" t="str"/>
      <x:c r="Z222" s="50" t="str">
        <x:v>Proposed GDPR Article 41a(1); proposal Article 3(1)(10)</x:v>
      </x:c>
      <x:c r="AA222" s="50" t="str">
        <x:v>Amendment 1251; PDF page 166; original and amendment columns plus signature block.</x:v>
      </x:c>
      <x:c r="AB222" s="50" t="str">
        <x:v>Official EP PDF downloaded through its public document page; complete amendment, printed baseline and named signature block read and compared on 24 September 2026.</x:v>
      </x:c>
      <x:c r="AC222" s="51" t="n">
        <x:v>46289</x:v>
      </x:c>
      <x:c r="AD222" s="50" t="str">
        <x:v>PET-MEP-222</x:v>
      </x:c>
      <x:c r="AE222" t="n">
        <x:f>IF(ISNUMBER(P222),1,0)</x:f>
        <x:v>1</x:v>
      </x:c>
    </x:row>
    <x:row r="223" ht="112" customHeight="1">
      <x:c r="A223" s="84" t="str">
        <x:v>Digital Omnibus — MEP Amendment 1252</x:v>
      </x:c>
      <x:c r="B223" s="84" t="str">
        <x:v>Related safeguard</x:v>
      </x:c>
      <x:c r="C223" s="84" t="str">
        <x:v>Alice Teodorescu Måwe</x:v>
      </x:c>
      <x:c r="D223" s="84" t="str"/>
      <x:c r="E223" s="84" t="str">
        <x:v>Named signatories to tabled amendment</x:v>
      </x:c>
      <x:c r="F223" s="84" t="str">
        <x:v>Proposed GDPR Article 41a(1); proposal Article 3(1)(10)</x:v>
      </x:c>
      <x:c r="G223" s="84" t="str">
        <x:v>MEP amendment to proposed regulation
Tabled proposal; not adopted law or an adopted Parliament position</x:v>
      </x:c>
      <x:c r="H223" s="84" t="str">
        <x:v>Technical/organisational safeguards; transient-data treatment</x:v>
      </x:c>
      <x:c r="I223" s="84" t="str">
        <x:v>Replaces the pseudonymisation-specific formulation with implementing criteria for transitory data unrelated to an identified/identifiable person and safeguarded against person-related use.</x:v>
      </x:c>
      <x:c r="J223" s="84" t="str">
        <x:v>Nonbinding tabled amendment; would change the GDPR only if retained in an adopted final act.</x:v>
      </x:c>
      <x:c r="K223" s="85" t="n">
        <x:v>46230.5</x:v>
      </x:c>
      <x:c r="L223" s="86" t="inlineStr">
        <x:is>
          <x:t xml:space="preserve">European Parliament CJ72 amendments 1053–1260, PE791.073v01-00, Amendment 1252</x:t>
        </x:is>
      </x:c>
      <x:c r="M223" s="84" t="str">
        <x:v>Full amendment block read in official PDF text extraction; proposed right-hand text checked against original left-hand text. Attribution: The proposing MEPs are the signatories named above this amendment in the official tabled-amendment document.</x:v>
      </x:c>
      <x:c r="N223" s="86" t="inlineStr">
        <x:is>
          <x:t xml:space="preserve">Official procedure and document list</x:t>
        </x:is>
      </x:c>
      <x:c r="O223" s="86" t="inlineStr">
        <x:is>
          <x:t xml:space="preserve">Official amendment signatories</x:t>
        </x:is>
      </x:c>
      <x:c r="P223" s="46"/>
      <x:c r="Q223" s="47" t="str">
        <x:v>Unscored</x:v>
      </x:c>
      <x:c r="R223" s="47" t="str">
        <x:v>Substitutes criteria for transitory, person-unrelated data with general safeguards. The amendment changes the subject of the implementing power rather than establishing a sufficiently clear increase or decrease in PET adoption.</x:v>
      </x:c>
      <x:c r="S223" s="47" t="str">
        <x:v>Medium</x:v>
      </x:c>
      <x:c r="T223" s="47" t="str">
        <x:v>No</x:v>
      </x:c>
      <x:c r="U223" s="47" t="str">
        <x:v>Not addressed</x:v>
      </x:c>
      <x:c r="V223" s="47" t="str">
        <x:v>Safeguards against person-related use; transitory processing; absence of identified-person relationship.</x:v>
      </x:c>
      <x:c r="W223" s="47" t="str">
        <x:v>The proposed implementing power concerns personal-data status after pseudonymisation.</x:v>
      </x:c>
      <x:c r="X223" s="47" t="str">
        <x:v>Replaces the pseudonymisation-specific formulation with implementing criteria for transitory data unrelated to an identified/identifiable person and safeguarded against person-related use.</x:v>
      </x:c>
      <x:c r="Y223" s="47" t="str">
        <x:v>PET-specific direction cannot be isolated from a broader classification, governance or processing-scope reform. AM1252 contains the complete three-condition replacement of Article41a(1); AM1257 and AM1260 together reproduce that replacement in an introductory amendment and its condition subparagraphs. Count the complete proposition once per MEP, while preserving that HenrikDahl tabled two complementary amendments and AliceTeodorescuMåwe one. Counted once per MEP; original signatories remain attached to their own amendment.</x:v>
      </x:c>
      <x:c r="Z223" s="47" t="str">
        <x:v>Proposed GDPR Article 41a(1); proposal Article 3(1)(10)</x:v>
      </x:c>
      <x:c r="AA223" s="47" t="str">
        <x:v>Amendment 1252; PDF page 167; original and amendment columns plus signature block.</x:v>
      </x:c>
      <x:c r="AB223" s="47" t="str">
        <x:v>Official EP PDF downloaded through its public document page; complete amendment, printed baseline and named signature block read and compared on 24 September 2026.</x:v>
      </x:c>
      <x:c r="AC223" s="48" t="n">
        <x:v>46289</x:v>
      </x:c>
      <x:c r="AD223" s="47" t="str">
        <x:v>PET-MEP-223</x:v>
      </x:c>
      <x:c r="AE223" t="n">
        <x:f>IF(ISNUMBER(P223),1,0)</x:f>
        <x:v>0</x:v>
      </x:c>
    </x:row>
    <x:row r="224" ht="112" customHeight="1">
      <x:c r="A224" s="84" t="str">
        <x:v>Digital Omnibus — MEP Amendment 1253</x:v>
      </x:c>
      <x:c r="B224" s="84" t="str">
        <x:v>Named technique</x:v>
      </x:c>
      <x:c r="C224" s="84" t="str">
        <x:v>Michael McNamara, Christophe Grudler</x:v>
      </x:c>
      <x:c r="D224" s="84" t="str"/>
      <x:c r="E224" s="84" t="str">
        <x:v>Named signatories to tabled amendment</x:v>
      </x:c>
      <x:c r="F224" s="84" t="str">
        <x:v>Proposed GDPR Article 41a(1); proposal Article 3(1)(10)</x:v>
      </x:c>
      <x:c r="G224" s="84" t="str">
        <x:v>MEP amendment to proposed regulation
Tabled proposal; not adopted law or an adopted Parliament position</x:v>
      </x:c>
      <x:c r="H224" s="84" t="str">
        <x:v>Pseudonymisation; anonymisation</x:v>
      </x:c>
      <x:c r="I224" s="84" t="str">
        <x:v>Replaces the Commission’s proposed power with an EDPB Article 64(2) opinion on when pseudonymisation/anonymisation prevents identification. Justification links this to a Union code of conduct and possible general validity under existing GDPR procedures.</x:v>
      </x:c>
      <x:c r="J224" s="84" t="str">
        <x:v>Nonbinding tabled amendment; would change the GDPR only if retained in an adopted final act.</x:v>
      </x:c>
      <x:c r="K224" s="85" t="n">
        <x:v>46230.5</x:v>
      </x:c>
      <x:c r="L224" s="86" t="inlineStr">
        <x:is>
          <x:t xml:space="preserve">European Parliament CJ72 amendments 1053–1260, PE791.073v01-00, Amendment 1253</x:t>
        </x:is>
      </x:c>
      <x:c r="M224" s="84" t="str">
        <x:v>Full amendment block read in official PDF text extraction; proposed right-hand text checked against original left-hand text. Attribution: The proposing MEPs are the signatories named above this amendment in the official tabled-amendment document.</x:v>
      </x:c>
      <x:c r="N224" s="86" t="inlineStr">
        <x:is>
          <x:t xml:space="preserve">Official procedure and document list</x:t>
        </x:is>
      </x:c>
      <x:c r="O224" s="86" t="inlineStr">
        <x:is>
          <x:t xml:space="preserve">Official amendment signatories</x:t>
        </x:is>
      </x:c>
      <x:c r="P224" s="49" t="n">
        <x:v>1</x:v>
      </x:c>
      <x:c r="Q224" s="50" t="str">
        <x:v>Favourable</x:v>
      </x:c>
      <x:c r="R224" s="50" t="str">
        <x:v>Requires an EDPB opinion on the application of pseudonymisation and anonymisation, including technical measures. This strengthens practical guidance and extends its technology coverage, although the opinion differs in legal force from the proposed implementing acts.</x:v>
      </x:c>
      <x:c r="S224" s="50" t="str">
        <x:v>Medium</x:v>
      </x:c>
      <x:c r="T224" s="50" t="str">
        <x:v>Yes</x:v>
      </x:c>
      <x:c r="U224" s="50" t="str">
        <x:v>Not addressed</x:v>
      </x:c>
      <x:c r="V224" s="50" t="str">
        <x:v>EDPB oversight; prevention of identification; justification describes existing code-of-conduct procedures.</x:v>
      </x:c>
      <x:c r="W224" s="50" t="str">
        <x:v>The Commission may adopt implementing criteria specifically for pseudonymised data status.</x:v>
      </x:c>
      <x:c r="X224" s="50" t="str">
        <x:v>Replaces the Commission’s proposed power with an EDPB Article 64(2) opinion on when pseudonymisation/anonymisation prevents identification. Justification links this to a Union code of conduct and possible general validity under existing GDPR procedures.</x:v>
      </x:c>
      <x:c r="Y224" s="50" t="str"/>
      <x:c r="Z224" s="50" t="str">
        <x:v>Proposed GDPR Article 41a(1); proposal Article 3(1)(10)</x:v>
      </x:c>
      <x:c r="AA224" s="50" t="str">
        <x:v>Amendment 1253; PDF page 167; original and amendment columns plus signature block.</x:v>
      </x:c>
      <x:c r="AB224" s="50" t="str">
        <x:v>Official EP PDF downloaded through its public document page; complete amendment, printed baseline and named signature block read and compared on 24 September 2026.</x:v>
      </x:c>
      <x:c r="AC224" s="51" t="n">
        <x:v>46289</x:v>
      </x:c>
      <x:c r="AD224" s="50" t="str">
        <x:v>PET-MEP-224</x:v>
      </x:c>
      <x:c r="AE224" t="n">
        <x:f>IF(ISNUMBER(P224),1,0)</x:f>
        <x:v>1</x:v>
      </x:c>
    </x:row>
    <x:row r="225" ht="112" customHeight="1">
      <x:c r="A225" s="84" t="str">
        <x:v>Digital Omnibus — MEP Amendment 1254</x:v>
      </x:c>
      <x:c r="B225" s="84" t="str">
        <x:v>Named technique</x:v>
      </x:c>
      <x:c r="C225" s="84" t="str">
        <x:v>Oliver Schenk, Angelika Niebler, Monika Hohlmeier, Dimitris Tsiodras, Christian Doleschal, Andrea Wechsler, Marie-Sophie Lanig, Ana Miguel Pedro, Marion Walsmann, Lena Düpont, Romana Tomc, Axel Voss, François-Xavier Bellamy</x:v>
      </x:c>
      <x:c r="D225" s="84" t="str"/>
      <x:c r="E225" s="84" t="str">
        <x:v>Named signatories to tabled amendment</x:v>
      </x:c>
      <x:c r="F225" s="84" t="str">
        <x:v>Proposed GDPR Article 41a(1); proposal Article 3(1)(10)</x:v>
      </x:c>
      <x:c r="G225" s="84" t="str">
        <x:v>MEP amendment to proposed regulation
Tabled proposal; not adopted law or an adopted Parliament position</x:v>
      </x:c>
      <x:c r="H225" s="84" t="str">
        <x:v>Anonymisation; pseudonymisation; re-identification safeguards</x:v>
      </x:c>
      <x:c r="I225" s="84" t="str">
        <x:v>Recasts Commission implementing acts as technical and organisational measures supporting controllers’ assessments of recipient-specific personal-data status and preventing re-identification.</x:v>
      </x:c>
      <x:c r="J225" s="84" t="str">
        <x:v>Nonbinding tabled amendment; would change the GDPR only if retained in an adopted final act.</x:v>
      </x:c>
      <x:c r="K225" s="85" t="n">
        <x:v>46230.5</x:v>
      </x:c>
      <x:c r="L225" s="86" t="inlineStr">
        <x:is>
          <x:t xml:space="preserve">European Parliament CJ72 amendments 1053–1260, PE791.073v01-00, Amendment 1254</x:t>
        </x:is>
      </x:c>
      <x:c r="M225" s="84" t="str">
        <x:v>Full amendment block read in official PDF text extraction; proposed right-hand text checked against original left-hand text. Attribution: The proposing MEPs are the signatories named above this amendment in the official tabled-amendment document.</x:v>
      </x:c>
      <x:c r="N225" s="86" t="inlineStr">
        <x:is>
          <x:t xml:space="preserve">Official procedure and document list</x:t>
        </x:is>
      </x:c>
      <x:c r="O225" s="86" t="inlineStr">
        <x:is>
          <x:t xml:space="preserve">Official amendment signatories</x:t>
        </x:is>
      </x:c>
      <x:c r="P225" s="46" t="n">
        <x:v>1</x:v>
      </x:c>
      <x:c r="Q225" s="47" t="str">
        <x:v>Favourable</x:v>
      </x:c>
      <x:c r="R225" s="47" t="str">
        <x:v>Extends the power to technical and organisational measures supporting anonymisation as well as pseudonymisation and preventing re-identification. This is a limited extension of practical PET support beyond the narrower baseline.</x:v>
      </x:c>
      <x:c r="S225" s="47" t="str">
        <x:v>High</x:v>
      </x:c>
      <x:c r="T225" s="47" t="str">
        <x:v>Yes</x:v>
      </x:c>
      <x:c r="U225" s="47" t="str">
        <x:v>Not addressed</x:v>
      </x:c>
      <x:c r="V225" s="47" t="str">
        <x:v>Controller assessment; explicit re-identification-risk prevention; recipient-specific status retained.</x:v>
      </x:c>
      <x:c r="W225" s="47" t="str">
        <x:v>Commission implementing criteria concern the status of data resulting from pseudonymisation.</x:v>
      </x:c>
      <x:c r="X225" s="47" t="str">
        <x:v>Recasts Commission implementing acts as technical and organisational measures supporting controllers’ assessments of recipient-specific personal-data status and preventing re-identification.</x:v>
      </x:c>
      <x:c r="Y225" s="47" t="str"/>
      <x:c r="Z225" s="47" t="str">
        <x:v>Proposed GDPR Article 41a(1); proposal Article 3(1)(10)</x:v>
      </x:c>
      <x:c r="AA225" s="47" t="str">
        <x:v>Amendment 1254; PDF page 168; original and amendment columns plus signature block.</x:v>
      </x:c>
      <x:c r="AB225" s="47" t="str">
        <x:v>Official EP PDF downloaded through its public document page; complete amendment, printed baseline and named signature block read and compared on 24 September 2026.</x:v>
      </x:c>
      <x:c r="AC225" s="48" t="n">
        <x:v>46289</x:v>
      </x:c>
      <x:c r="AD225" s="47" t="str">
        <x:v>PET-MEP-225</x:v>
      </x:c>
      <x:c r="AE225" t="n">
        <x:f>IF(ISNUMBER(P225),1,0)</x:f>
        <x:v>1</x:v>
      </x:c>
    </x:row>
    <x:row r="226" ht="112" customHeight="1">
      <x:c r="A226" s="84" t="str">
        <x:v>Digital Omnibus — MEP Amendment 1255</x:v>
      </x:c>
      <x:c r="B226" s="84" t="str">
        <x:v>Named technique</x:v>
      </x:c>
      <x:c r="C226" s="84" t="str">
        <x:v>Ondřej Krutílek</x:v>
      </x:c>
      <x:c r="D226" s="84" t="str"/>
      <x:c r="E226" s="84" t="str">
        <x:v>Named signatories to tabled amendment</x:v>
      </x:c>
      <x:c r="F226" s="84" t="str">
        <x:v>Proposed GDPR Article 41a(1); proposal Article 3(1)(10)</x:v>
      </x:c>
      <x:c r="G226" s="84" t="str">
        <x:v>MEP amendment to proposed regulation
Tabled proposal; not adopted law or an adopted Parliament position</x:v>
      </x:c>
      <x:c r="H226" s="84" t="str">
        <x:v>Pseudonymisation</x:v>
      </x:c>
      <x:c r="I226" s="84" t="str">
        <x:v>Adds that the relevant entities are not reasonably likely to identify the person as the reason pseudonymised data may no longer constitute personal data for them; supports binding implementing acts in its justification.</x:v>
      </x:c>
      <x:c r="J226" s="84" t="str">
        <x:v>Nonbinding tabled amendment; would change the GDPR only if retained in an adopted final act.</x:v>
      </x:c>
      <x:c r="K226" s="85" t="n">
        <x:v>46230.5</x:v>
      </x:c>
      <x:c r="L226" s="86" t="inlineStr">
        <x:is>
          <x:t xml:space="preserve">European Parliament CJ72 amendments 1053–1260, PE791.073v01-00, Amendment 1255</x:t>
        </x:is>
      </x:c>
      <x:c r="M226" s="84" t="str">
        <x:v>Full amendment block read in official PDF text extraction; proposed right-hand text checked against original left-hand text. Attribution: The proposing MEPs are the signatories named above this amendment in the official tabled-amendment document.</x:v>
      </x:c>
      <x:c r="N226" s="86" t="inlineStr">
        <x:is>
          <x:t xml:space="preserve">Official procedure and document list</x:t>
        </x:is>
      </x:c>
      <x:c r="O226" s="86" t="inlineStr">
        <x:is>
          <x:t xml:space="preserve">Official amendment signatories</x:t>
        </x:is>
      </x:c>
      <x:c r="P226" s="49" t="n">
        <x:v>0</x:v>
      </x:c>
      <x:c r="Q226" s="50" t="str">
        <x:v>Neutral or mixed</x:v>
      </x:c>
      <x:c r="R226" s="50" t="str">
        <x:v>Adds the explanation that those entities are not reasonably likely to identify the person. The proposed tool and technology remain unchanged, so clarification of the classification threshold does not receive extra PET-support credit.</x:v>
      </x:c>
      <x:c r="S226" s="50" t="str">
        <x:v>High</x:v>
      </x:c>
      <x:c r="T226" s="50" t="str">
        <x:v>Yes</x:v>
      </x:c>
      <x:c r="U226" s="50" t="str">
        <x:v>Not addressed</x:v>
      </x:c>
      <x:c r="V226" s="50" t="str">
        <x:v>Reasonably likely identification threshold made explicit; binding comitology favoured in justification.</x:v>
      </x:c>
      <x:c r="W226" s="50" t="str">
        <x:v>Commission implementing criteria already address when pseudonymised data cease to be personal for certain entities.</x:v>
      </x:c>
      <x:c r="X226" s="50" t="str">
        <x:v>Adds that the relevant entities are not reasonably likely to identify the person as the reason pseudonymised data may no longer constitute personal data for them; supports binding implementing acts in its justification.</x:v>
      </x:c>
      <x:c r="Y226" s="50" t="str"/>
      <x:c r="Z226" s="50" t="str">
        <x:v>Proposed GDPR Article 41a(1); proposal Article 3(1)(10)</x:v>
      </x:c>
      <x:c r="AA226" s="50" t="str">
        <x:v>Amendment 1255; PDF page 169; original and amendment columns plus signature block.</x:v>
      </x:c>
      <x:c r="AB226" s="50" t="str">
        <x:v>Official EP PDF downloaded through its public document page; complete amendment, printed baseline and named signature block read and compared on 24 September 2026.</x:v>
      </x:c>
      <x:c r="AC226" s="51" t="n">
        <x:v>46289</x:v>
      </x:c>
      <x:c r="AD226" s="50" t="str">
        <x:v>PET-MEP-226</x:v>
      </x:c>
      <x:c r="AE226" t="n">
        <x:f>IF(ISNUMBER(P226),1,0)</x:f>
        <x:v>1</x:v>
      </x:c>
    </x:row>
    <x:row r="227" ht="112" customHeight="1">
      <x:c r="A227" s="84" t="str">
        <x:v>Digital Omnibus — MEP Amendment 1256</x:v>
      </x:c>
      <x:c r="B227" s="84" t="str">
        <x:v>Named technique</x:v>
      </x:c>
      <x:c r="C227" s="84" t="str">
        <x:v>François-Xavier Bellamy</x:v>
      </x:c>
      <x:c r="D227" s="84" t="str"/>
      <x:c r="E227" s="84" t="str">
        <x:v>Named signatories to tabled amendment</x:v>
      </x:c>
      <x:c r="F227" s="84" t="str">
        <x:v>Proposed GDPR Article 41a(1); proposal Article 3(1)(10)</x:v>
      </x:c>
      <x:c r="G227" s="84" t="str">
        <x:v>MEP amendment to proposed regulation
Tabled proposal; not adopted law or an adopted Parliament position</x:v>
      </x:c>
      <x:c r="H227" s="84" t="str">
        <x:v>Pseudonymisation; anonymisation</x:v>
      </x:c>
      <x:c r="I227" s="84" t="str">
        <x:v>Would have implementing acts identify technical means and criteria for when pseudonymised data amounts to anonymised data that is no longer personal for a specific entity.</x:v>
      </x:c>
      <x:c r="J227" s="84" t="str">
        <x:v>Nonbinding tabled amendment; would change the GDPR only if retained in an adopted final act.</x:v>
      </x:c>
      <x:c r="K227" s="85" t="n">
        <x:v>46230.5</x:v>
      </x:c>
      <x:c r="L227" s="86" t="inlineStr">
        <x:is>
          <x:t xml:space="preserve">European Parliament CJ72 amendments 1053–1260, PE791.073v01-00, Amendment 1256</x:t>
        </x:is>
      </x:c>
      <x:c r="M227" s="84" t="str">
        <x:v>Full amendment block read in official PDF text extraction; proposed right-hand text checked against original left-hand text. Attribution: The proposing MEPs are the signatories named above this amendment in the official tabled-amendment document.</x:v>
      </x:c>
      <x:c r="N227" s="86" t="inlineStr">
        <x:is>
          <x:t xml:space="preserve">Official procedure and document list</x:t>
        </x:is>
      </x:c>
      <x:c r="O227" s="86" t="inlineStr">
        <x:is>
          <x:t xml:space="preserve">Official amendment signatories</x:t>
        </x:is>
      </x:c>
      <x:c r="P227" s="46" t="n">
        <x:v>0</x:v>
      </x:c>
      <x:c r="Q227" s="47" t="str">
        <x:v>Neutral or mixed</x:v>
      </x:c>
      <x:c r="R227" s="47" t="str">
        <x:v>Rephrases that result as anonymised data for a specific entity and specifies technical means. This semantic and classification change does not add a distinct PET deployment obligation or incentive.</x:v>
      </x:c>
      <x:c r="S227" s="47" t="str">
        <x:v>Medium</x:v>
      </x:c>
      <x:c r="T227" s="47" t="str">
        <x:v>Yes</x:v>
      </x:c>
      <x:c r="U227" s="47" t="str">
        <x:v>Not addressed</x:v>
      </x:c>
      <x:c r="V227" s="47" t="str">
        <x:v>Technical means and relevant criteria; recipient-specific analysis; terminology requires careful legal interpretation.</x:v>
      </x:c>
      <x:c r="W227" s="47" t="str">
        <x:v>Commission criteria address when pseudonymised data cease to be personal for certain entities.</x:v>
      </x:c>
      <x:c r="X227" s="47" t="str">
        <x:v>Would have implementing acts identify technical means and criteria for when pseudonymised data amounts to anonymised data that is no longer personal for a specific entity.</x:v>
      </x:c>
      <x:c r="Y227" s="47" t="str"/>
      <x:c r="Z227" s="47" t="str">
        <x:v>Proposed GDPR Article 41a(1); proposal Article 3(1)(10)</x:v>
      </x:c>
      <x:c r="AA227" s="47" t="str">
        <x:v>Amendment 1256; PDF page 169; original and amendment columns plus signature block.</x:v>
      </x:c>
      <x:c r="AB227" s="47" t="str">
        <x:v>Official EP PDF downloaded through its public document page; complete amendment, printed baseline and named signature block read and compared on 24 September 2026.</x:v>
      </x:c>
      <x:c r="AC227" s="48" t="n">
        <x:v>46289</x:v>
      </x:c>
      <x:c r="AD227" s="47" t="str">
        <x:v>PET-MEP-227</x:v>
      </x:c>
      <x:c r="AE227" t="n">
        <x:f>IF(ISNUMBER(P227),1,0)</x:f>
        <x:v>1</x:v>
      </x:c>
    </x:row>
    <x:row r="228" ht="112" customHeight="1">
      <x:c r="A228" s="84" t="str">
        <x:v>Digital Omnibus — MEP Amendment 1257</x:v>
      </x:c>
      <x:c r="B228" s="84" t="str">
        <x:v>Related safeguard</x:v>
      </x:c>
      <x:c r="C228" s="84" t="str">
        <x:v>Henrik Dahl</x:v>
      </x:c>
      <x:c r="D228" s="84" t="str"/>
      <x:c r="E228" s="84" t="str">
        <x:v>Named signatories to tabled amendment</x:v>
      </x:c>
      <x:c r="F228" s="84" t="str">
        <x:v>Proposed GDPR Article 41a(1); proposal Article 3(1)(10); read with Amendment 1260</x:v>
      </x:c>
      <x:c r="G228" s="84" t="str">
        <x:v>MEP amendment to proposed regulation
Tabled proposal; not adopted law or an adopted Parliament position</x:v>
      </x:c>
      <x:c r="H228" s="84" t="str">
        <x:v>Technical/organisational safeguards; transient-data treatment</x:v>
      </x:c>
      <x:c r="I228" s="84" t="str">
        <x:v>Removes the pseudonymisation-specific description of the implementing power and introduces criteria completed by Amendment 1260 for transient data, absence of person-related connection and safeguards.</x:v>
      </x:c>
      <x:c r="J228" s="84" t="str">
        <x:v>Nonbinding tabled amendment; would change the GDPR only if retained in an adopted final act.</x:v>
      </x:c>
      <x:c r="K228" s="85" t="n">
        <x:v>46230.5</x:v>
      </x:c>
      <x:c r="L228" s="86" t="inlineStr">
        <x:is>
          <x:t xml:space="preserve">European Parliament CJ72 amendments 1053–1260, PE791.073v01-00, Amendment 1257</x:t>
        </x:is>
      </x:c>
      <x:c r="M228" s="84" t="str">
        <x:v>Full amendment block read in official PDF text extraction; proposed right-hand text checked against original left-hand text. Attribution: The proposing MEPs are the signatories named above this amendment in the official tabled-amendment document.</x:v>
      </x:c>
      <x:c r="N228" s="86" t="inlineStr">
        <x:is>
          <x:t xml:space="preserve">Official procedure and document list</x:t>
        </x:is>
      </x:c>
      <x:c r="O228" s="86" t="inlineStr">
        <x:is>
          <x:t xml:space="preserve">Official amendment signatories</x:t>
        </x:is>
      </x:c>
      <x:c r="P228" s="49"/>
      <x:c r="Q228" s="50" t="str">
        <x:v>Unscored</x:v>
      </x:c>
      <x:c r="R228" s="50" t="str">
        <x:v>Removes the pseudonymisation-specific formulation and leaves conditions to companion Amendment 1260. Read together, these changes concern transitory-data treatment and do not yield a sufficiently isolated PET adoption direction.</x:v>
      </x:c>
      <x:c r="S228" s="50" t="str">
        <x:v>Medium</x:v>
      </x:c>
      <x:c r="T228" s="50" t="str">
        <x:v>No</x:v>
      </x:c>
      <x:c r="U228" s="50" t="str">
        <x:v>Not addressed</x:v>
      </x:c>
      <x:c r="V228" s="50" t="str">
        <x:v>Read with Amendment 1260: transitory data, person-unrelated purpose and safeguards against person-related use.</x:v>
      </x:c>
      <x:c r="W228" s="50" t="str">
        <x:v>The proposed implementing power expressly concerns data resulting from pseudonymisation.</x:v>
      </x:c>
      <x:c r="X228" s="50" t="str">
        <x:v>Removes the pseudonymisation-specific description of the implementing power and introduces criteria completed by Amendment 1260 for transient data, absence of person-related connection and safeguards.</x:v>
      </x:c>
      <x:c r="Y228" s="50" t="str">
        <x:v>PET-specific direction cannot be isolated from a broader classification, governance or processing-scope reform. AM1252 contains the complete three-condition replacement of Article41a(1); AM1257 and AM1260 together reproduce that replacement in an introductory amendment and its condition subparagraphs. Count the complete proposition once per MEP, while preserving that HenrikDahl tabled two complementary amendments and AliceTeodorescuMåwe one. Counted once per MEP; original signatories remain attached to their own amendment.</x:v>
      </x:c>
      <x:c r="Z228" s="50" t="str">
        <x:v>Proposed GDPR Article 41a(1); proposal Article 3(1)(10); read with Amendment 1260</x:v>
      </x:c>
      <x:c r="AA228" s="50" t="str">
        <x:v>Amendment 1257; PDF page 170; original and amendment columns plus signature block.</x:v>
      </x:c>
      <x:c r="AB228" s="50" t="str">
        <x:v>Official EP PDF downloaded through its public document page; complete amendment, printed baseline and named signature block read and compared on 24 September 2026.</x:v>
      </x:c>
      <x:c r="AC228" s="51" t="n">
        <x:v>46289</x:v>
      </x:c>
      <x:c r="AD228" s="50" t="str">
        <x:v>PET-MEP-228</x:v>
      </x:c>
      <x:c r="AE228" t="n">
        <x:f>IF(ISNUMBER(P228),1,0)</x:f>
        <x:v>0</x:v>
      </x:c>
    </x:row>
    <x:row r="229" ht="112" customHeight="1">
      <x:c r="A229" s="84" t="str">
        <x:v>Digital Omnibus — MEP Amendment 1258</x:v>
      </x:c>
      <x:c r="B229" s="84" t="str">
        <x:v>Named technique</x:v>
      </x:c>
      <x:c r="C229" s="84" t="str">
        <x:v>Axel Voss</x:v>
      </x:c>
      <x:c r="D229" s="84" t="str"/>
      <x:c r="E229" s="84" t="str">
        <x:v>Named signatories to tabled amendment</x:v>
      </x:c>
      <x:c r="F229" s="84" t="str">
        <x:v>Proposed GDPR Article 41(1), as labelled in amendment; proposal Article 3(1)(10)</x:v>
      </x:c>
      <x:c r="G229" s="84" t="str">
        <x:v>MEP amendment to proposed regulation
Tabled proposal; not adopted law or an adopted Parliament position</x:v>
      </x:c>
      <x:c r="H229" s="84" t="str">
        <x:v>Anonymisation; pseudonymisation; technical measures (expressly in justification)</x:v>
      </x:c>
      <x:c r="I229" s="84" t="str">
        <x:v>Replaces the pseudonymisation-specific implementing power with broader Commission specifications, criteria, methodologies and practical requirements for uniform GDPR application. Justification explicitly includes anonymisation and pseudonymisation.</x:v>
      </x:c>
      <x:c r="J229" s="84" t="str">
        <x:v>Nonbinding tabled amendment; would change the GDPR only if retained in an adopted final act.</x:v>
      </x:c>
      <x:c r="K229" s="85" t="n">
        <x:v>46230.5</x:v>
      </x:c>
      <x:c r="L229" s="86" t="inlineStr">
        <x:is>
          <x:t xml:space="preserve">European Parliament CJ72 amendments 1053–1260, PE791.073v01-00, Amendment 1258</x:t>
        </x:is>
      </x:c>
      <x:c r="M229" s="84" t="str">
        <x:v>Full amendment block read in official PDF text extraction; proposed right-hand text checked against original left-hand text. Target heading says Article 41 rather than Article 41a; preserved and flagged. Technique names occur expressly in justification. Attribution: The proposing MEPs are the signatories named above this amendment in the official tabled-amendment document.</x:v>
      </x:c>
      <x:c r="N229" s="86" t="inlineStr">
        <x:is>
          <x:t xml:space="preserve">Official procedure and document list</x:t>
        </x:is>
      </x:c>
      <x:c r="O229" s="86" t="inlineStr">
        <x:is>
          <x:t xml:space="preserve">Official amendment signatories</x:t>
        </x:is>
      </x:c>
      <x:c r="P229" s="46" t="n">
        <x:v>0</x:v>
      </x:c>
      <x:c r="Q229" s="47" t="str">
        <x:v>Neutral or mixed</x:v>
      </x:c>
      <x:c r="R229" s="47" t="str">
        <x:v>Broadens the power to specifications and practical requirements for uniform GDPR application. The justification identifies PET-related uses, but it does not add a distinct operative PET deployment measure beyond the broader implementing mechanism.</x:v>
      </x:c>
      <x:c r="S229" s="47" t="str">
        <x:v>Medium</x:v>
      </x:c>
      <x:c r="T229" s="47" t="str">
        <x:v>Yes</x:v>
      </x:c>
      <x:c r="U229" s="47" t="str">
        <x:v>Not addressed</x:v>
      </x:c>
      <x:c r="V229" s="47" t="str">
        <x:v>Justification states no automatic exemptions; EDPB involvement and safeguards described; target Article 41 label retained as a drafting issue.</x:v>
      </x:c>
      <x:c r="W229" s="47" t="str">
        <x:v>Commission implementing acts specifically address personal-data status after pseudonymisation.</x:v>
      </x:c>
      <x:c r="X229" s="47" t="str">
        <x:v>Replaces the pseudonymisation-specific implementing power with broader Commission specifications, criteria, methodologies and practical requirements for uniform GDPR application. Justification explicitly includes anonymisation and pseudonymisation.</x:v>
      </x:c>
      <x:c r="Y229" s="47" t="str"/>
      <x:c r="Z229" s="47" t="str">
        <x:v>Proposed GDPR Article 41(1), as labelled in amendment; proposal Article 3(1)(10)</x:v>
      </x:c>
      <x:c r="AA229" s="47" t="str">
        <x:v>Amendment 1258; PDF page 170; original and amendment columns plus signature block.</x:v>
      </x:c>
      <x:c r="AB229" s="47" t="str">
        <x:v>Official EP PDF downloaded through its public document page; complete amendment, printed baseline and named signature block read and compared on 24 September 2026.</x:v>
      </x:c>
      <x:c r="AC229" s="48" t="n">
        <x:v>46289</x:v>
      </x:c>
      <x:c r="AD229" s="47" t="str">
        <x:v>PET-MEP-229</x:v>
      </x:c>
      <x:c r="AE229" t="n">
        <x:f>IF(ISNUMBER(P229),1,0)</x:f>
        <x:v>1</x:v>
      </x:c>
    </x:row>
    <x:row r="230" ht="112" customHeight="1">
      <x:c r="A230" s="84" t="str">
        <x:v>Digital Omnibus — MEP Amendment 1259</x:v>
      </x:c>
      <x:c r="B230" s="84" t="str">
        <x:v>Related safeguard</x:v>
      </x:c>
      <x:c r="C230" s="84" t="str">
        <x:v>Tomas Tobé, Arba Kokalari, Jörgen Warborn</x:v>
      </x:c>
      <x:c r="D230" s="84" t="str"/>
      <x:c r="E230" s="84" t="str">
        <x:v>Named signatories to tabled amendment</x:v>
      </x:c>
      <x:c r="F230" s="84" t="str">
        <x:v>Proposed GDPR Article 41a(1); proposal Article 3(1)(10)</x:v>
      </x:c>
      <x:c r="G230" s="84" t="str">
        <x:v>MEP amendment to proposed regulation
Tabled proposal; not adopted law or an adopted Parliament position</x:v>
      </x:c>
      <x:c r="H230" s="84" t="str">
        <x:v>Personal-data status; identification-risk criteria</x:v>
      </x:c>
      <x:c r="I230" s="84" t="str">
        <x:v>Deletes the restriction to data resulting from pseudonymisation, allowing implementing criteria more generally for when data no longer constitutes personal data for certain entities.</x:v>
      </x:c>
      <x:c r="J230" s="84" t="str">
        <x:v>Nonbinding tabled amendment; would change the GDPR only if retained in an adopted final act.</x:v>
      </x:c>
      <x:c r="K230" s="85" t="n">
        <x:v>46230.5</x:v>
      </x:c>
      <x:c r="L230" s="86" t="inlineStr">
        <x:is>
          <x:t xml:space="preserve">European Parliament CJ72 amendments 1053–1260, PE791.073v01-00, Amendment 1259</x:t>
        </x:is>
      </x:c>
      <x:c r="M230" s="84" t="str">
        <x:v>Full amendment block read in official PDF text extraction; proposed right-hand text checked against original left-hand text. Attribution: The proposing MEPs are the signatories named above this amendment in the official tabled-amendment document.</x:v>
      </x:c>
      <x:c r="N230" s="86" t="inlineStr">
        <x:is>
          <x:t xml:space="preserve">Official procedure and document list</x:t>
        </x:is>
      </x:c>
      <x:c r="O230" s="86" t="inlineStr">
        <x:is>
          <x:t xml:space="preserve">Official amendment signatories</x:t>
        </x:is>
      </x:c>
      <x:c r="P230" s="49" t="n">
        <x:v>0</x:v>
      </x:c>
      <x:c r="Q230" s="50" t="str">
        <x:v>Neutral or mixed</x:v>
      </x:c>
      <x:c r="R230" s="50" t="str">
        <x:v>Removes that limitation so the criteria can cover data more generally. Broader data-classification rulemaking does not itself change PET deployment support or create a PET-specific incentive.</x:v>
      </x:c>
      <x:c r="S230" s="50" t="str">
        <x:v>Medium</x:v>
      </x:c>
      <x:c r="T230" s="50" t="str">
        <x:v>Yes</x:v>
      </x:c>
      <x:c r="U230" s="50" t="str">
        <x:v>Not addressed</x:v>
      </x:c>
      <x:c r="V230" s="50" t="str">
        <x:v>Entity-specific status retained; no specific additional PET safeguard.</x:v>
      </x:c>
      <x:c r="W230" s="50" t="str">
        <x:v>The proposed implementing criteria are limited to data resulting from pseudonymisation.</x:v>
      </x:c>
      <x:c r="X230" s="50" t="str">
        <x:v>Deletes the restriction to data resulting from pseudonymisation, allowing implementing criteria more generally for when data no longer constitutes personal data for certain entities.</x:v>
      </x:c>
      <x:c r="Y230" s="50" t="str"/>
      <x:c r="Z230" s="50" t="str">
        <x:v>Proposed GDPR Article 41a(1); proposal Article 3(1)(10)</x:v>
      </x:c>
      <x:c r="AA230" s="50" t="str">
        <x:v>Amendment 1259; PDF page 171; original and amendment columns plus signature block.</x:v>
      </x:c>
      <x:c r="AB230" s="50" t="str">
        <x:v>Official EP PDF downloaded through its public document page; complete amendment, printed baseline and named signature block read and compared on 24 September 2026.</x:v>
      </x:c>
      <x:c r="AC230" s="51" t="n">
        <x:v>46289</x:v>
      </x:c>
      <x:c r="AD230" s="50" t="str">
        <x:v>PET-MEP-230</x:v>
      </x:c>
      <x:c r="AE230" t="n">
        <x:f>IF(ISNUMBER(P230),1,0)</x:f>
        <x:v>1</x:v>
      </x:c>
    </x:row>
    <x:row r="231" ht="112" customHeight="1">
      <x:c r="A231" s="84" t="str">
        <x:v>Digital Omnibus — MEP Amendment 1260</x:v>
      </x:c>
      <x:c r="B231" s="84" t="str">
        <x:v>Related safeguard</x:v>
      </x:c>
      <x:c r="C231" s="84" t="str">
        <x:v>Henrik Dahl</x:v>
      </x:c>
      <x:c r="D231" s="84" t="str"/>
      <x:c r="E231" s="84" t="str">
        <x:v>Named signatories to tabled amendment</x:v>
      </x:c>
      <x:c r="F231" s="84" t="str">
        <x:v>New GDPR Article 41a(1)(a)–(c); proposal Article 3(1)(10); companion to Amendment 1257</x:v>
      </x:c>
      <x:c r="G231" s="84" t="str">
        <x:v>MEP amendment to proposed regulation
Tabled proposal; not adopted law or an adopted Parliament position</x:v>
      </x:c>
      <x:c r="H231" s="84" t="str">
        <x:v>Technical/organisational safeguards; transient-data treatment</x:v>
      </x:c>
      <x:c r="I231" s="84" t="str">
        <x:v>Adds the conditions completing Amendment 1257: data is merely transitory, unrelated to an identified/identifiable person and protected against use for person-related purposes.</x:v>
      </x:c>
      <x:c r="J231" s="84" t="str">
        <x:v>Nonbinding tabled amendment; would change the GDPR only if retained in an adopted final act.</x:v>
      </x:c>
      <x:c r="K231" s="85" t="n">
        <x:v>46230.5</x:v>
      </x:c>
      <x:c r="L231" s="86" t="inlineStr">
        <x:is>
          <x:t xml:space="preserve">European Parliament CJ72 amendments 1053–1260, PE791.073v01-00, Amendment 1260</x:t>
        </x:is>
      </x:c>
      <x:c r="M231" s="84" t="str">
        <x:v>Full amendment block read in official PDF text extraction; proposed right-hand text checked against original left-hand text. Attribution: The proposing MEPs are the signatories named above this amendment in the official tabled-amendment document.</x:v>
      </x:c>
      <x:c r="N231" s="86" t="inlineStr">
        <x:is>
          <x:t xml:space="preserve">Official procedure and document list</x:t>
        </x:is>
      </x:c>
      <x:c r="O231" s="86" t="inlineStr">
        <x:is>
          <x:t xml:space="preserve">Official amendment signatories</x:t>
        </x:is>
      </x:c>
      <x:c r="P231" s="46"/>
      <x:c r="Q231" s="47" t="str">
        <x:v>Unscored</x:v>
      </x:c>
      <x:c r="R231" s="47" t="str">
        <x:v>Completes Amendment 1257 with transitory-data and person-unrelated-use conditions. As part of that different classification route, its effect on PET adoption cannot be reliably isolated.</x:v>
      </x:c>
      <x:c r="S231" s="47" t="str">
        <x:v>Medium</x:v>
      </x:c>
      <x:c r="T231" s="47" t="str">
        <x:v>No</x:v>
      </x:c>
      <x:c r="U231" s="47" t="str">
        <x:v>Not addressed</x:v>
      </x:c>
      <x:c r="V231" s="47" t="str">
        <x:v>Transitory nature; no relationship to identified/identifiable person; technical/organisational protection against person-related use.</x:v>
      </x:c>
      <x:c r="W231" s="47" t="str">
        <x:v>No equivalent new subparagraphs; companion Amendment 1257 removes the pseudonymisation-specific formulation.</x:v>
      </x:c>
      <x:c r="X231" s="47" t="str">
        <x:v>Adds the conditions completing Amendment 1257: data is merely transitory, unrelated to an identified/identifiable person and protected against use for person-related purposes.</x:v>
      </x:c>
      <x:c r="Y231" s="47" t="str">
        <x:v>PET-specific direction cannot be isolated from a broader classification, governance or processing-scope reform. AM1252 contains the complete three-condition replacement of Article41a(1); AM1257 and AM1260 together reproduce that replacement in an introductory amendment and its condition subparagraphs. Count the complete proposition once per MEP, while preserving that HenrikDahl tabled two complementary amendments and AliceTeodorescuMåwe one. Counted once per MEP; original signatories remain attached to their own amendment.</x:v>
      </x:c>
      <x:c r="Z231" s="47" t="str">
        <x:v>New GDPR Article 41a(1)(a)–(c); proposal Article 3(1)(10); companion to Amendment 1257</x:v>
      </x:c>
      <x:c r="AA231" s="47" t="str">
        <x:v>Amendment 1260; PDF page 171; original and amendment columns plus signature block.</x:v>
      </x:c>
      <x:c r="AB231" s="47" t="str">
        <x:v>Official EP PDF downloaded through its public document page; complete amendment, printed baseline and named signature block read and compared on 24 September 2026.</x:v>
      </x:c>
      <x:c r="AC231" s="48" t="n">
        <x:v>46289</x:v>
      </x:c>
      <x:c r="AD231" s="47" t="str">
        <x:v>PET-MEP-231</x:v>
      </x:c>
      <x:c r="AE231" t="n">
        <x:f>IF(ISNUMBER(P231),1,0)</x:f>
        <x:v>0</x:v>
      </x:c>
    </x:row>
    <x:row r="232" ht="98" customHeight="1">
      <x:c r="A232" s="84" t="str">
        <x:v>Digital Omnibus COM(2025)837 — MEP amendment 1261 (PE791.873v01-00)</x:v>
      </x:c>
      <x:c r="B232" s="84" t="str">
        <x:v>Named technique</x:v>
      </x:c>
      <x:c r="C232" s="84" t="str">
        <x:v>Michael McNamara, Christophe Grudler</x:v>
      </x:c>
      <x:c r="D232" s="84" t="str"/>
      <x:c r="E232" s="84" t="str">
        <x:v>Named signatories to tabled amendment</x:v>
      </x:c>
      <x:c r="F232" s="84" t="str">
        <x:v>Amendment 1261; Article 3 – paragraph 1 – point 10 Regulation (EU) 2016/679 Article 41a – paragraph 5a (new)</x:v>
      </x:c>
      <x:c r="G232" s="84" t="str">
        <x:v>European Parliament proposed amendment
Proposed committee amendment; not adopted legislation</x:v>
      </x:c>
      <x:c r="H232" s="84" t="str">
        <x:v>Pseudonymisation; anonymisation</x:v>
      </x:c>
      <x:c r="I232" s="84" t="str">
        <x:v>Would require the Commission to encourage and facilitate a Union code of conduct on pseudonymisation and anonymisation through GDPR Article 40(7).</x:v>
      </x:c>
      <x:c r="J232" s="84" t="str">
        <x:v>No present binding effect. Proposed change to Digital Omnibus 2025/0360(COD); its inclusion here does not imply committee, plenary or final adoption.</x:v>
      </x:c>
      <x:c r="K232" s="85" t="n">
        <x:v>46230.5</x:v>
      </x:c>
      <x:c r="L232" s="86" t="inlineStr">
        <x:is>
          <x:t xml:space="preserve">European Parliament joint ITRE–LIBE amendments 1261–1564, 27 July 2026</x:t>
        </x:is>
      </x:c>
      <x:c r="M232" s="84" t="str">
        <x:v>Read full amendment and right-hand proposed text in official PDF text extraction; sponsors and target transcribed from the amendment.  Attribution: The proposing MEPs are the signatories named above this amendment in the official tabled-amendment document.</x:v>
      </x:c>
      <x:c r="N232" s="86" t="inlineStr">
        <x:is>
          <x:t xml:space="preserve">Official procedure and document list</x:t>
        </x:is>
      </x:c>
      <x:c r="O232" s="86" t="inlineStr">
        <x:is>
          <x:t xml:space="preserve">Official amendment signatories</x:t>
        </x:is>
      </x:c>
      <x:c r="P232" s="49" t="n">
        <x:v>1</x:v>
      </x:c>
      <x:c r="Q232" s="50" t="str">
        <x:v>Favourable</x:v>
      </x:c>
      <x:c r="R232" s="50" t="str">
        <x:v>Adds a mandatory Commission role in facilitating a Union code for both techniques. This provides limited practical implementation support without creating an exemption.</x:v>
      </x:c>
      <x:c r="S232" s="50" t="str">
        <x:v>High</x:v>
      </x:c>
      <x:c r="T232" s="50" t="str">
        <x:v>Yes</x:v>
      </x:c>
      <x:c r="U232" s="50" t="str">
        <x:v>Not addressed</x:v>
      </x:c>
      <x:c r="V232" s="50" t="str">
        <x:v>GDPR Article40 procedure and EDPB oversight.</x:v>
      </x:c>
      <x:c r="W232" s="50" t="str">
        <x:v>No equivalent Union pseudonymisation/anonymisation code-facilitation duty appears in the baseline.</x:v>
      </x:c>
      <x:c r="X232" s="50" t="str">
        <x:v>Would require the Commission to encourage and facilitate a Union code of conduct on pseudonymisation and anonymisation through GDPR Article 40(7).</x:v>
      </x:c>
      <x:c r="Y232" s="50" t="str"/>
      <x:c r="Z232" s="50" t="str">
        <x:v>Amendment 1261; Article 3 – paragraph 1 – point 10 Regulation (EU) 2016/679 Article 41a – paragraph 5a (new)</x:v>
      </x:c>
      <x:c r="AA232" s="50" t="str">
        <x:v>Amendment 1261; Article 3 – paragraph 1 – point 10 Regulation (EU) 2016/679 Article 41a – paragraph 5a (new)</x:v>
      </x:c>
      <x:c r="AB232" s="50" t="str">
        <x:v>Official Parliament PDF PE791.873v01-00 downloaded through browser; full amendment compared against Commission/present left-column text and individual signatory heading; analytical PET score, not a vote or inferred personal belief.</x:v>
      </x:c>
      <x:c r="AC232" s="51" t="n">
        <x:v>46289</x:v>
      </x:c>
      <x:c r="AD232" s="50" t="str">
        <x:v>PET-MEP-232</x:v>
      </x:c>
      <x:c r="AE232" t="n">
        <x:f>IF(ISNUMBER(P232),1,0)</x:f>
        <x:v>1</x:v>
      </x:c>
    </x:row>
    <x:row r="233" ht="98" customHeight="1">
      <x:c r="A233" s="84" t="str">
        <x:v>Digital Omnibus COM(2025)837 — MEP amendment 1262 (PE791.873v01-00)</x:v>
      </x:c>
      <x:c r="B233" s="84" t="str">
        <x:v>Named technique</x:v>
      </x:c>
      <x:c r="C233" s="84" t="str">
        <x:v>Michael McNamara, Christophe Grudler</x:v>
      </x:c>
      <x:c r="D233" s="84" t="str"/>
      <x:c r="E233" s="84" t="str">
        <x:v>Named signatories to tabled amendment</x:v>
      </x:c>
      <x:c r="F233" s="84" t="str">
        <x:v>Amendment 1262; Article 3 – paragraph 1 – point 10 Regulation (EU) 2016/679 Article 41a – paragraph 5b (new)</x:v>
      </x:c>
      <x:c r="G233" s="84" t="str">
        <x:v>European Parliament proposed amendment
Proposed committee amendment; not adopted legislation</x:v>
      </x:c>
      <x:c r="H233" s="84" t="str">
        <x:v>Pseudonymisation; anonymisation</x:v>
      </x:c>
      <x:c r="I233" s="84" t="str">
        <x:v>Would require preparation of pseudonymisation/anonymisation codes to take due account of the EDPB opinion referred to in paragraph 1.</x:v>
      </x:c>
      <x:c r="J233" s="84" t="str">
        <x:v>No present binding effect. Proposed change to Digital Omnibus 2025/0360(COD); its inclusion here does not imply committee, plenary or final adoption.</x:v>
      </x:c>
      <x:c r="K233" s="85" t="n">
        <x:v>46230.5</x:v>
      </x:c>
      <x:c r="L233" s="86" t="inlineStr">
        <x:is>
          <x:t xml:space="preserve">European Parliament joint ITRE–LIBE amendments 1261–1564, 27 July 2026</x:t>
        </x:is>
      </x:c>
      <x:c r="M233" s="84" t="str">
        <x:v>Read full amendment and right-hand proposed text in official PDF text extraction; sponsors and target transcribed from the amendment.  Attribution: The proposing MEPs are the signatories named above this amendment in the official tabled-amendment document.</x:v>
      </x:c>
      <x:c r="N233" s="86" t="inlineStr">
        <x:is>
          <x:t xml:space="preserve">Official procedure and document list</x:t>
        </x:is>
      </x:c>
      <x:c r="O233" s="86" t="inlineStr">
        <x:is>
          <x:t xml:space="preserve">Official amendment signatories</x:t>
        </x:is>
      </x:c>
      <x:c r="P233" s="46" t="n">
        <x:v>0</x:v>
      </x:c>
      <x:c r="Q233" s="47" t="str">
        <x:v>Neutral or mixed</x:v>
      </x:c>
      <x:c r="R233" s="47" t="str">
        <x:v>Requires code drafters to take the EDPB opinion into account. The addition concerns oversight of PET-related codes and does not itself change permission or support for their deployment.</x:v>
      </x:c>
      <x:c r="S233" s="47" t="str">
        <x:v>High</x:v>
      </x:c>
      <x:c r="T233" s="47" t="str">
        <x:v>Yes</x:v>
      </x:c>
      <x:c r="U233" s="47" t="str">
        <x:v>Not addressed</x:v>
      </x:c>
      <x:c r="V233" s="47" t="str">
        <x:v>Due account of EDPB opinion.</x:v>
      </x:c>
      <x:c r="W233" s="47" t="str">
        <x:v>No equivalent new paragraph5b appears in the baseline.</x:v>
      </x:c>
      <x:c r="X233" s="47" t="str">
        <x:v>Would require preparation of pseudonymisation/anonymisation codes to take due account of the EDPB opinion referred to in paragraph 1.</x:v>
      </x:c>
      <x:c r="Y233" s="47" t="str"/>
      <x:c r="Z233" s="47" t="str">
        <x:v>Amendment 1262; Article 3 – paragraph 1 – point 10 Regulation (EU) 2016/679 Article 41a – paragraph 5b (new)</x:v>
      </x:c>
      <x:c r="AA233" s="47" t="str">
        <x:v>Amendment 1262; Article 3 – paragraph 1 – point 10 Regulation (EU) 2016/679 Article 41a – paragraph 5b (new); printed page 3</x:v>
      </x:c>
      <x:c r="AB233" s="47" t="str">
        <x:v>Official Parliament PDF PE791.873v01-00 downloaded through browser; full amendment compared against Commission/present left-column text and individual signatory heading; analytical PET score, not a vote or inferred personal belief.</x:v>
      </x:c>
      <x:c r="AC233" s="48" t="n">
        <x:v>46289</x:v>
      </x:c>
      <x:c r="AD233" s="47" t="str">
        <x:v>PET-MEP-233</x:v>
      </x:c>
      <x:c r="AE233" t="n">
        <x:f>IF(ISNUMBER(P233),1,0)</x:f>
        <x:v>1</x:v>
      </x:c>
    </x:row>
    <x:row r="234" ht="98" customHeight="1">
      <x:c r="A234" s="84" t="str">
        <x:v>Digital Omnibus COM(2025)837 — MEP amendment 1263 (PE791.873v01-00)</x:v>
      </x:c>
      <x:c r="B234" s="84" t="str">
        <x:v>Named technique</x:v>
      </x:c>
      <x:c r="C234" s="84" t="str">
        <x:v>Michael McNamara</x:v>
      </x:c>
      <x:c r="D234" s="84" t="str"/>
      <x:c r="E234" s="84" t="str">
        <x:v>Named signatories to tabled amendment</x:v>
      </x:c>
      <x:c r="F234" s="84" t="str">
        <x:v>Amendment 1263; Article 3 – paragraph 1 – point 10 Regulation (EU) 2016/679 Article 41a – paragraph 3</x:v>
      </x:c>
      <x:c r="G234" s="84" t="str">
        <x:v>European Parliament proposed amendment
Proposed committee amendment; not adopted legislation</x:v>
      </x:c>
      <x:c r="H234" s="84" t="str">
        <x:v>Pseudonymisation; anonymisation</x:v>
      </x:c>
      <x:c r="I234" s="84" t="str">
        <x:v>Proposes replacing paragraph 3 with a requirement for pseudonymisation/anonymisation codes under Article 40(2)(d) to take due account of the EDPB opinion.</x:v>
      </x:c>
      <x:c r="J234" s="84" t="str">
        <x:v>No present binding effect. Proposed change to Digital Omnibus 2025/0360(COD); its inclusion here does not imply committee, plenary or final adoption.</x:v>
      </x:c>
      <x:c r="K234" s="85" t="n">
        <x:v>46230.5</x:v>
      </x:c>
      <x:c r="L234" s="86" t="inlineStr">
        <x:is>
          <x:t xml:space="preserve">European Parliament joint ITRE–LIBE amendments 1261–1564, 27 July 2026</x:t>
        </x:is>
      </x:c>
      <x:c r="M234" s="84" t="str">
        <x:v>Read full amendment and right-hand proposed text in official PDF text extraction; sponsors and target transcribed from the amendment.  Attribution: The proposing MEPs are the signatories named above this amendment in the official tabled-amendment document.</x:v>
      </x:c>
      <x:c r="N234" s="86" t="inlineStr">
        <x:is>
          <x:t xml:space="preserve">Official procedure and document list</x:t>
        </x:is>
      </x:c>
      <x:c r="O234" s="86" t="inlineStr">
        <x:is>
          <x:t xml:space="preserve">Official amendment signatories</x:t>
        </x:is>
      </x:c>
      <x:c r="P234" s="49" t="n">
        <x:v>0</x:v>
      </x:c>
      <x:c r="Q234" s="50" t="str">
        <x:v>Neutral or mixed</x:v>
      </x:c>
      <x:c r="R234" s="50" t="str">
        <x:v>Adds an EDPB-opinion requirement when preparing pseudonymisation and anonymisation codes. Its substantive contribution is governance rather than a directional change in PET deployment.</x:v>
      </x:c>
      <x:c r="S234" s="50" t="str">
        <x:v>High</x:v>
      </x:c>
      <x:c r="T234" s="50" t="str">
        <x:v>Yes</x:v>
      </x:c>
      <x:c r="U234" s="50" t="str">
        <x:v>Not addressed</x:v>
      </x:c>
      <x:c r="V234" s="50" t="str">
        <x:v>Due account of EDPB opinion; insertion numbering preserved.</x:v>
      </x:c>
      <x:c r="W234" s="50" t="str">
        <x:v>The left column is blank for the proposed paragraph3 insertion.</x:v>
      </x:c>
      <x:c r="X234" s="50" t="str">
        <x:v>Proposes replacing paragraph 3 with a requirement for pseudonymisation/anonymisation codes under Article 40(2)(d) to take due account of the EDPB opinion.</x:v>
      </x:c>
      <x:c r="Y234" s="50" t="str"/>
      <x:c r="Z234" s="50" t="str">
        <x:v>Amendment 1263; Article 3 – paragraph 1 – point 10 Regulation (EU) 2016/679 Article 41a – paragraph 3</x:v>
      </x:c>
      <x:c r="AA234" s="50" t="str">
        <x:v>Amendment 1263; Article 3 – paragraph 1 – point 10 Regulation (EU) 2016/679 Article 41a – paragraph 3; printed page 4</x:v>
      </x:c>
      <x:c r="AB234" s="50" t="str">
        <x:v>Official Parliament PDF PE791.873v01-00 downloaded through browser; full amendment compared against Commission/present left-column text and individual signatory heading; analytical PET score, not a vote or inferred personal belief.</x:v>
      </x:c>
      <x:c r="AC234" s="51" t="n">
        <x:v>46289</x:v>
      </x:c>
      <x:c r="AD234" s="50" t="str">
        <x:v>PET-MEP-234</x:v>
      </x:c>
      <x:c r="AE234" t="n">
        <x:f>IF(ISNUMBER(P234),1,0)</x:f>
        <x:v>1</x:v>
      </x:c>
    </x:row>
    <x:row r="235" ht="112" customHeight="1">
      <x:c r="A235" s="84" t="str">
        <x:v>Digital Omnibus COM(2025)837 — MEP amendment 1264 (PE791.873v01-00)</x:v>
      </x:c>
      <x:c r="B235" s="84" t="str">
        <x:v>Related safeguard</x:v>
      </x:c>
      <x:c r="C235" s="84" t="str">
        <x:v>Michael McNamara, Irena Joveva, Oihane Agirregoitia Martínez, Veronika Cifrová Ostrihoňová, Christophe Grudler</x:v>
      </x:c>
      <x:c r="D235" s="84" t="str"/>
      <x:c r="E235" s="84" t="str">
        <x:v>Named signatories to tabled amendment</x:v>
      </x:c>
      <x:c r="F235" s="84" t="str">
        <x:v>Amendment 1264; Article 3 – paragraph 1 – point 10 Regulation (EU) 2016/679 Article 41a – paragraph 2</x:v>
      </x:c>
      <x:c r="G235" s="84" t="str">
        <x:v>European Parliament proposed amendment
Proposed committee amendment; not adopted legislation</x:v>
      </x:c>
      <x:c r="H235" s="84" t="str">
        <x:v>Re-identification risk assessment</x:v>
      </x:c>
      <x:c r="I235" s="84" t="str">
        <x:v>Would delete Article 41a(2), including Commission assessment of available techniques and criteria/categories for recipient-related re-identification risk.</x:v>
      </x:c>
      <x:c r="J235" s="84" t="str">
        <x:v>No present binding effect. Proposed change to Digital Omnibus 2025/0360(COD); its inclusion here does not imply committee, plenary or final adoption.</x:v>
      </x:c>
      <x:c r="K235" s="85" t="n">
        <x:v>46230.5</x:v>
      </x:c>
      <x:c r="L235" s="86" t="inlineStr">
        <x:is>
          <x:t xml:space="preserve">European Parliament joint ITRE–LIBE amendments 1261–1564, 27 July 2026</x:t>
        </x:is>
      </x:c>
      <x:c r="M235"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35" s="86" t="inlineStr">
        <x:is>
          <x:t xml:space="preserve">Official procedure and document list</x:t>
        </x:is>
      </x:c>
      <x:c r="O235" s="86" t="inlineStr">
        <x:is>
          <x:t xml:space="preserve">Official amendment signatories</x:t>
        </x:is>
      </x:c>
      <x:c r="P235" s="46"/>
      <x:c r="Q235" s="47" t="str">
        <x:v>Unscored</x:v>
      </x:c>
      <x:c r="R235" s="47" t="str">
        <x:v>Deletes the two duties within the proposed identification-assessment framework. The isolated deletion does not establish whether the author opposes PET use or instead favours a different governance route.</x:v>
      </x:c>
      <x:c r="S235" s="47" t="str">
        <x:v>Low</x:v>
      </x:c>
      <x:c r="T235" s="47" t="str">
        <x:v>No</x:v>
      </x:c>
      <x:c r="U235" s="47" t="str">
        <x:v>Not addressed</x:v>
      </x:c>
      <x:c r="V235" s="47" t="str">
        <x:v>Removes the specified Commission assessment and criteria duties.</x:v>
      </x:c>
      <x:c r="W235" s="47" t="str">
        <x:v>Paragraph2 requires a state-of-the-art assessment and recipient re-identification criteria.</x:v>
      </x:c>
      <x:c r="X235" s="47" t="str">
        <x:v>Would delete Article 41a(2), including Commission assessment of available techniques and criteria/categories for recipient-related re-identification risk.</x:v>
      </x:c>
      <x:c r="Y235" s="47" t="str">
        <x:v>PET-specific direction cannot be isolated from the legal/governance change.</x:v>
      </x:c>
      <x:c r="Z235" s="47" t="str">
        <x:v>Amendment 1264; Article 3 – paragraph 1 – point 10 Regulation (EU) 2016/679 Article 41a – paragraph 2</x:v>
      </x:c>
      <x:c r="AA235" s="47" t="str">
        <x:v>Amendment 1264; Article 3 – paragraph 1 – point 10 Regulation (EU) 2016/679 Article 41a – paragraph 2</x:v>
      </x:c>
      <x:c r="AB235" s="47" t="str">
        <x:v>Official Parliament PDF PE791.873v01-00 downloaded through browser; full amendment compared against Commission/present left-column text and individual signatory heading; analytical PET score, not a vote or inferred personal belief.</x:v>
      </x:c>
      <x:c r="AC235" s="48" t="n">
        <x:v>46289</x:v>
      </x:c>
      <x:c r="AD235" s="47" t="str">
        <x:v>PET-MEP-235</x:v>
      </x:c>
      <x:c r="AE235" t="n">
        <x:f>IF(ISNUMBER(P235),1,0)</x:f>
        <x:v>0</x:v>
      </x:c>
    </x:row>
    <x:row r="236" ht="126" customHeight="1">
      <x:c r="A236" s="84" t="str">
        <x:v>Digital Omnibus COM(2025)837 — MEP amendment 1265 (PE791.873v01-00)</x:v>
      </x:c>
      <x:c r="B236" s="84" t="str">
        <x:v>Related safeguard</x:v>
      </x:c>
      <x:c r="C236" s="84" t="str">
        <x:v>Axel Voss</x:v>
      </x:c>
      <x:c r="D236" s="84" t="str"/>
      <x:c r="E236" s="84" t="str">
        <x:v>Named signatories to tabled amendment</x:v>
      </x:c>
      <x:c r="F236" s="84" t="str">
        <x:v>Amendment 1265; Article 3 – paragraph 1 – point 10 Regulation (EU) 2016/679 Article 41 – paragraph 2</x:v>
      </x:c>
      <x:c r="G236" s="84" t="str">
        <x:v>European Parliament proposed amendment
Proposed committee amendment; not adopted legislation</x:v>
      </x:c>
      <x:c r="H236" s="84" t="str">
        <x:v>Anonymisation and pseudonymisation in justification; implementing-act governance</x:v>
      </x:c>
      <x:c r="I236" s="84" t="str">
        <x:v>Would change paragraph 2 from duties the Commission shall perform to matters implementing acts may address. The justification explicitly discusses harmonised anonymisation/pseudonymisation methodologies without automatic exemptions.</x:v>
      </x:c>
      <x:c r="J236" s="84" t="str">
        <x:v>No present binding effect. Proposed change to Digital Omnibus 2025/0360(COD); its inclusion here does not imply committee, plenary or final adoption.</x:v>
      </x:c>
      <x:c r="K236" s="85" t="n">
        <x:v>46230.5</x:v>
      </x:c>
      <x:c r="L236" s="86" t="inlineStr">
        <x:is>
          <x:t xml:space="preserve">European Parliament joint ITRE–LIBE amendments 1261–1564, 27 July 2026</x:t>
        </x:is>
      </x:c>
      <x:c r="M236" s="84" t="str">
        <x:v>Read full amendment and right-hand proposed text in official PDF text extraction; sponsors and target transcribed from the amendment. Named anonymisation/pseudonymisation references occur in the justification; operative effect is distinguished in the mapping. Official heading prints Article 41; retained as printed rather than silently corrected to 41a.  Attribution: The proposing MEPs are the signatories named above this amendment in the official tabled-amendment document.</x:v>
      </x:c>
      <x:c r="N236" s="86" t="inlineStr">
        <x:is>
          <x:t xml:space="preserve">Official procedure and document list</x:t>
        </x:is>
      </x:c>
      <x:c r="O236" s="86" t="inlineStr">
        <x:is>
          <x:t xml:space="preserve">Official amendment signatories</x:t>
        </x:is>
      </x:c>
      <x:c r="P236" s="49"/>
      <x:c r="Q236" s="50" t="str">
        <x:v>Unscored</x:v>
      </x:c>
      <x:c r="R236" s="50" t="str">
        <x:v>Recasts mandatory Commission tasks as matters implementing acts may address. Because this also restructures a broader harmonisation framework, the direction of its PET-specific effect cannot be isolated.</x:v>
      </x:c>
      <x:c r="S236" s="50" t="str">
        <x:v>Low</x:v>
      </x:c>
      <x:c r="T236" s="50" t="str">
        <x:v>No</x:v>
      </x:c>
      <x:c r="U236" s="50" t="str">
        <x:v>Not addressed</x:v>
      </x:c>
      <x:c r="V236" s="50" t="str">
        <x:v>Justification preserves safeguards and rejects automatic exemptions.</x:v>
      </x:c>
      <x:c r="W236" s="50" t="str">
        <x:v>The Commission shall perform the paragraph2 tasks for paragraph1.</x:v>
      </x:c>
      <x:c r="X236" s="50" t="str">
        <x:v>Would change paragraph 2 from duties the Commission shall perform to matters implementing acts may address. The justification explicitly discusses harmonised anonymisation/pseudonymisation methodologies without automatic exemptions.</x:v>
      </x:c>
      <x:c r="Y236" s="50" t="str">
        <x:v>PET-specific direction cannot be isolated from the legal/governance change.</x:v>
      </x:c>
      <x:c r="Z236" s="50" t="str">
        <x:v>Amendment 1265; Article 3 – paragraph 1 – point 10 Regulation (EU) 2016/679 Article 41 – paragraph 2</x:v>
      </x:c>
      <x:c r="AA236" s="50" t="str">
        <x:v>Amendment 1265; Article 3 – paragraph 1 – point 10 Regulation (EU) 2016/679 Article 41 – paragraph 2; printed page 5</x:v>
      </x:c>
      <x:c r="AB236" s="50" t="str">
        <x:v>Official Parliament PDF PE791.873v01-00 downloaded through browser; full amendment compared against Commission/present left-column text and individual signatory heading; analytical PET score, not a vote or inferred personal belief.</x:v>
      </x:c>
      <x:c r="AC236" s="51" t="n">
        <x:v>46289</x:v>
      </x:c>
      <x:c r="AD236" s="50" t="str">
        <x:v>PET-MEP-236</x:v>
      </x:c>
      <x:c r="AE236" t="n">
        <x:f>IF(ISNUMBER(P236),1,0)</x:f>
        <x:v>0</x:v>
      </x:c>
    </x:row>
    <x:row r="237" ht="112" customHeight="1">
      <x:c r="A237" s="84" t="str">
        <x:v>Digital Omnibus COM(2025)837 — MEP amendment 1266 (PE791.873v01-00)</x:v>
      </x:c>
      <x:c r="B237" s="84" t="str">
        <x:v>Related safeguard</x:v>
      </x:c>
      <x:c r="C237" s="84" t="str">
        <x:v>Michael McNamara, Irena Joveva, Oihane Agirregoitia Martínez, Veronika Cifrová Ostrihoňová, Christophe Grudler</x:v>
      </x:c>
      <x:c r="D237" s="84" t="str"/>
      <x:c r="E237" s="84" t="str">
        <x:v>Named signatories to tabled amendment</x:v>
      </x:c>
      <x:c r="F237" s="84" t="str">
        <x:v>Amendment 1266; Article 3 – paragraph 1 – point 10 Regulation (EU) 2016/679 Article 41a – paragraph 2 – point a</x:v>
      </x:c>
      <x:c r="G237" s="84" t="str">
        <x:v>European Parliament proposed amendment
Proposed committee amendment; not adopted legislation</x:v>
      </x:c>
      <x:c r="H237" s="84" t="str">
        <x:v>Assessment of privacy techniques</x:v>
      </x:c>
      <x:c r="I237" s="84" t="str">
        <x:v>Would delete the proposed requirement for the Commission to assess the state of the art of techniques under Article 41a(2)(a).</x:v>
      </x:c>
      <x:c r="J237" s="84" t="str">
        <x:v>No present binding effect. Proposed change to Digital Omnibus 2025/0360(COD); its inclusion here does not imply committee, plenary or final adoption.</x:v>
      </x:c>
      <x:c r="K237" s="85" t="n">
        <x:v>46230.5</x:v>
      </x:c>
      <x:c r="L237" s="86" t="inlineStr">
        <x:is>
          <x:t xml:space="preserve">European Parliament joint ITRE–LIBE amendments 1261–1564, 27 July 2026</x:t>
        </x:is>
      </x:c>
      <x:c r="M237"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37" s="86" t="inlineStr">
        <x:is>
          <x:t xml:space="preserve">Official procedure and document list</x:t>
        </x:is>
      </x:c>
      <x:c r="O237" s="86" t="inlineStr">
        <x:is>
          <x:t xml:space="preserve">Official amendment signatories</x:t>
        </x:is>
      </x:c>
      <x:c r="P237" s="46"/>
      <x:c r="Q237" s="47" t="str">
        <x:v>Unscored</x:v>
      </x:c>
      <x:c r="R237" s="47" t="str">
        <x:v>Deletes a technical-assessment duty in the proposed identification framework. Its practical effect depends on the alternative framework and is insufficient to infer opposition to PETs.</x:v>
      </x:c>
      <x:c r="S237" s="47" t="str">
        <x:v>Low</x:v>
      </x:c>
      <x:c r="T237" s="47" t="str">
        <x:v>No</x:v>
      </x:c>
      <x:c r="U237" s="47" t="str">
        <x:v>Not addressed</x:v>
      </x:c>
      <x:c r="V237" s="47" t="str">
        <x:v>Removes the specified state-of-the-art assessment duty.</x:v>
      </x:c>
      <x:c r="W237" s="47" t="str">
        <x:v>The Commission must assess the state of the art of available techniques.</x:v>
      </x:c>
      <x:c r="X237" s="47" t="str">
        <x:v>Would delete the proposed requirement for the Commission to assess the state of the art of techniques under Article 41a(2)(a).</x:v>
      </x:c>
      <x:c r="Y237" s="47" t="str">
        <x:v>PET-specific direction cannot be isolated from the legal/governance change.</x:v>
      </x:c>
      <x:c r="Z237" s="47" t="str">
        <x:v>Amendment 1266; Article 3 – paragraph 1 – point 10 Regulation (EU) 2016/679 Article 41a – paragraph 2 – point a</x:v>
      </x:c>
      <x:c r="AA237" s="47" t="str">
        <x:v>Amendment 1266; Article 3 – paragraph 1 – point 10 Regulation (EU) 2016/679 Article 41a – paragraph 2 – point a</x:v>
      </x:c>
      <x:c r="AB237" s="47" t="str">
        <x:v>Official Parliament PDF PE791.873v01-00 downloaded through browser; full amendment compared against Commission/present left-column text and individual signatory heading; analytical PET score, not a vote or inferred personal belief.</x:v>
      </x:c>
      <x:c r="AC237" s="48" t="n">
        <x:v>46289</x:v>
      </x:c>
      <x:c r="AD237" s="47" t="str">
        <x:v>PET-MEP-237</x:v>
      </x:c>
      <x:c r="AE237" t="n">
        <x:f>IF(ISNUMBER(P237),1,0)</x:f>
        <x:v>0</x:v>
      </x:c>
    </x:row>
    <x:row r="238" ht="98" customHeight="1">
      <x:c r="A238" s="84" t="str">
        <x:v>Digital Omnibus COM(2025)837 — MEP amendment 1267 (PE791.873v01-00)</x:v>
      </x:c>
      <x:c r="B238" s="84" t="str">
        <x:v>Named technique</x:v>
      </x:c>
      <x:c r="C238" s="84" t="str">
        <x:v>Axel Voss</x:v>
      </x:c>
      <x:c r="D238" s="84" t="str"/>
      <x:c r="E238" s="84" t="str">
        <x:v>Named signatories to tabled amendment</x:v>
      </x:c>
      <x:c r="F238" s="84" t="str">
        <x:v>Amendment 1267; Article 3 – paragraph 1 – point 10 Regulation (EU) 2016/679 Article 41a – paragraph 2 – point a</x:v>
      </x:c>
      <x:c r="G238" s="84" t="str">
        <x:v>European Parliament proposed amendment
Proposed committee amendment; not adopted legislation</x:v>
      </x:c>
      <x:c r="H238" s="84" t="str">
        <x:v>Anonymisation; pseudonymisation; re-identification testing</x:v>
      </x:c>
      <x:c r="I238" s="84" t="str">
        <x:v>Would empower implementing acts to specify criteria and methodologies for assessing whether anonymised or pseudonymised data can reasonably identify or re-identify a person.</x:v>
      </x:c>
      <x:c r="J238" s="84" t="str">
        <x:v>No present binding effect. Proposed change to Digital Omnibus 2025/0360(COD); its inclusion here does not imply committee, plenary or final adoption.</x:v>
      </x:c>
      <x:c r="K238" s="85" t="n">
        <x:v>46230.5</x:v>
      </x:c>
      <x:c r="L238" s="86" t="inlineStr">
        <x:is>
          <x:t xml:space="preserve">European Parliament joint ITRE–LIBE amendments 1261–1564, 27 July 2026</x:t>
        </x:is>
      </x:c>
      <x:c r="M238" s="84" t="str">
        <x:v>Read full amendment and right-hand proposed text in official PDF text extraction; sponsors and target transcribed from the amendment.  Attribution: The proposing MEPs are the signatories named above this amendment in the official tabled-amendment document.</x:v>
      </x:c>
      <x:c r="N238" s="86" t="inlineStr">
        <x:is>
          <x:t xml:space="preserve">Official procedure and document list</x:t>
        </x:is>
      </x:c>
      <x:c r="O238" s="86" t="inlineStr">
        <x:is>
          <x:t xml:space="preserve">Official amendment signatories</x:t>
        </x:is>
      </x:c>
      <x:c r="P238" s="49" t="n">
        <x:v>1</x:v>
      </x:c>
      <x:c r="Q238" s="50" t="str">
        <x:v>Favourable</x:v>
      </x:c>
      <x:c r="R238" s="50" t="str">
        <x:v>Replaces a general assessment with explicit criteria and methodologies for anonymised and pseudonymised data. This gives both techniques a clearer practical assessment route.</x:v>
      </x:c>
      <x:c r="S238" s="50" t="str">
        <x:v>High</x:v>
      </x:c>
      <x:c r="T238" s="50" t="str">
        <x:v>Yes</x:v>
      </x:c>
      <x:c r="U238" s="50" t="str">
        <x:v>Not addressed</x:v>
      </x:c>
      <x:c r="V238" s="50" t="str">
        <x:v>Reasonably likely identification/re-identification assessment; no automatic exemption in justification.</x:v>
      </x:c>
      <x:c r="W238" s="50" t="str">
        <x:v>Point(a) requires a general assessment of available techniques.</x:v>
      </x:c>
      <x:c r="X238" s="50" t="str">
        <x:v>Would empower implementing acts to specify criteria and methodologies for assessing whether anonymised or pseudonymised data can reasonably identify or re-identify a person.</x:v>
      </x:c>
      <x:c r="Y238" s="50" t="str"/>
      <x:c r="Z238" s="50" t="str">
        <x:v>Amendment 1267; Article 3 – paragraph 1 – point 10 Regulation (EU) 2016/679 Article 41a – paragraph 2 – point a</x:v>
      </x:c>
      <x:c r="AA238" s="50" t="str">
        <x:v>Amendment 1267; Article 3 – paragraph 1 – point 10 Regulation (EU) 2016/679 Article 41a – paragraph 2 – point a; printed page 6</x:v>
      </x:c>
      <x:c r="AB238" s="50" t="str">
        <x:v>Official Parliament PDF PE791.873v01-00 downloaded through browser; full amendment compared against Commission/present left-column text and individual signatory heading; analytical PET score, not a vote or inferred personal belief.</x:v>
      </x:c>
      <x:c r="AC238" s="51" t="n">
        <x:v>46289</x:v>
      </x:c>
      <x:c r="AD238" s="50" t="str">
        <x:v>PET-MEP-238</x:v>
      </x:c>
      <x:c r="AE238" t="n">
        <x:f>IF(ISNUMBER(P238),1,0)</x:f>
        <x:v>1</x:v>
      </x:c>
    </x:row>
    <x:row r="239" ht="126" customHeight="1">
      <x:c r="A239" s="84" t="str">
        <x:v>Digital Omnibus COM(2025)837 — MEP amendment 1268 (PE791.873v01-00)</x:v>
      </x:c>
      <x:c r="B239" s="84" t="str">
        <x:v>PETs named</x:v>
      </x:c>
      <x:c r="C239" s="84" t="str">
        <x:v>Tomas Tobé, Arba Kokalari, Jörgen Warborn</x:v>
      </x:c>
      <x:c r="D239" s="84" t="str"/>
      <x:c r="E239" s="84" t="str">
        <x:v>Named signatories to tabled amendment</x:v>
      </x:c>
      <x:c r="F239" s="84" t="str">
        <x:v>Amendment 1268; Article 3 – paragraph 1 – point 10 Regulation (EU) 2016/679 Article 41a – paragraph 2 – point a</x:v>
      </x:c>
      <x:c r="G239" s="84" t="str">
        <x:v>European Parliament proposed amendment
Proposed committee amendment; not adopted legislation</x:v>
      </x:c>
      <x:c r="H239" s="84" t="str">
        <x:v>Privacy-enhancing technologies</x:v>
      </x:c>
      <x:c r="I239" s="84" t="str">
        <x:v>Expressly adds PETs to the state-of-the-art techniques the Commission must assess under Article 41a(2)(a).</x:v>
      </x:c>
      <x:c r="J239" s="84" t="str">
        <x:v>No present binding effect. Proposed change to Digital Omnibus 2025/0360(COD); its inclusion here does not imply committee, plenary or final adoption.</x:v>
      </x:c>
      <x:c r="K239" s="85" t="n">
        <x:v>46230.5</x:v>
      </x:c>
      <x:c r="L239" s="86" t="inlineStr">
        <x:is>
          <x:t xml:space="preserve">European Parliament joint ITRE–LIBE amendments 1261–1564, 27 July 2026</x:t>
        </x:is>
      </x:c>
      <x:c r="M239" s="84" t="str">
        <x:v>Source wording: “Privacy Enhancing Technologies” (Amendment 1268; Article 3 – paragraph 1 – point 10 Regulation (EU) 2016/679 Article 41a – paragraph 2 – point a;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39" s="86" t="inlineStr">
        <x:is>
          <x:t xml:space="preserve">Official procedure and document list</x:t>
        </x:is>
      </x:c>
      <x:c r="O239" s="86" t="inlineStr">
        <x:is>
          <x:t xml:space="preserve">Official amendment signatories</x:t>
        </x:is>
      </x:c>
      <x:c r="P239" s="52" t="n">
        <x:v>1</x:v>
      </x:c>
      <x:c r="Q239" s="53" t="str">
        <x:v>Favourable</x:v>
      </x:c>
      <x:c r="R239" s="53" t="str">
        <x:v>Expressly includes PETs within the Commission’s technical assessment. This is a limited recognition improvement rather than a deployment mandate or new processing permission.</x:v>
      </x:c>
      <x:c r="S239" s="53" t="str">
        <x:v>High</x:v>
      </x:c>
      <x:c r="T239" s="53" t="str">
        <x:v>Yes</x:v>
      </x:c>
      <x:c r="U239" s="53" t="str">
        <x:v>Not addressed</x:v>
      </x:c>
      <x:c r="V239" s="53" t="str">
        <x:v>Retains the existing state-of-the-art assessment framework.</x:v>
      </x:c>
      <x:c r="W239" s="53" t="str">
        <x:v>Point(a) refers generically to assessing the state of the art of available techniques.</x:v>
      </x:c>
      <x:c r="X239" s="53" t="str">
        <x:v>Expressly adds PETs to the state-of-the-art techniques the Commission must assess under Article 41a(2)(a).</x:v>
      </x:c>
      <x:c r="Y239" s="53" t="str">
        <x:v>AM1268–1270 add PETs as named examples to the same Article41a(2)(a) state-of-the-art assessment. Differences in capitalisation, punctuation and including/such-as wording do not materially change the effect. Counted once per MEP; original signatories remain attached to their own amendment.</x:v>
      </x:c>
      <x:c r="Z239" s="53" t="str">
        <x:v>Amendment 1268; Article 3 – paragraph 1 – point 10 Regulation (EU) 2016/679 Article 41a – paragraph 2 – point a</x:v>
      </x:c>
      <x:c r="AA239" s="53" t="str">
        <x:v>Amendment 1268; Article 3 – paragraph 1 – point 10 Regulation (EU) 2016/679 Article 41a – paragraph 2 – point a</x:v>
      </x:c>
      <x:c r="AB239" s="53" t="str">
        <x:v>Official Parliament PDF PE791.873v01-00 downloaded through browser; full amendment compared against Commission/present left-column text and individual signatory heading; analytical PET score, not a vote or inferred personal belief.</x:v>
      </x:c>
      <x:c r="AC239" s="54" t="n">
        <x:v>46289</x:v>
      </x:c>
      <x:c r="AD239" s="53" t="str">
        <x:v>PET-MEP-239</x:v>
      </x:c>
      <x:c r="AE239" t="n">
        <x:f>IF(ISNUMBER(P239),1,0)</x:f>
        <x:v>1</x:v>
      </x:c>
    </x:row>
    <x:row r="240" ht="126" customHeight="1">
      <x:c r="A240" s="84" t="str">
        <x:v>Digital Omnibus COM(2025)837 — MEP amendment 1269 (PE791.873v01-00)</x:v>
      </x:c>
      <x:c r="B240" s="84" t="str">
        <x:v>PETs named</x:v>
      </x:c>
      <x:c r="C240" s="84" t="str">
        <x:v>Oliver Schenk, Eva Maydell, Andrea Wechsler, Monika Hohlmeier, Dimitris Tsiodras, Christian Doleschal, Angelika Niebler, Axel Voss, Marie-Sophie Lanig, Ana Miguel Pedro, Romana Tomc, Marion Walsmann, Lena Düpont, François-Xavier Bellamy</x:v>
      </x:c>
      <x:c r="D240" s="84" t="str"/>
      <x:c r="E240" s="84" t="str">
        <x:v>Named signatories to tabled amendment</x:v>
      </x:c>
      <x:c r="F240" s="84" t="str">
        <x:v>Amendment 1269; Article 3 – paragraph 1 – point 10 Regulation (EU) 2016/679 Article 41a – paragraph 2 – point a</x:v>
      </x:c>
      <x:c r="G240" s="84" t="str">
        <x:v>European Parliament proposed amendment
Proposed committee amendment; not adopted legislation</x:v>
      </x:c>
      <x:c r="H240" s="84" t="str">
        <x:v>Privacy-enhancing technologies</x:v>
      </x:c>
      <x:c r="I240" s="84" t="str">
        <x:v>Expressly identifies privacy-enhancing technologies as examples within the Article 41a(2)(a) assessment of available techniques.</x:v>
      </x:c>
      <x:c r="J240" s="84" t="str">
        <x:v>No present binding effect. Proposed change to Digital Omnibus 2025/0360(COD); its inclusion here does not imply committee, plenary or final adoption.</x:v>
      </x:c>
      <x:c r="K240" s="85" t="n">
        <x:v>46230.5</x:v>
      </x:c>
      <x:c r="L240" s="86" t="inlineStr">
        <x:is>
          <x:t xml:space="preserve">European Parliament joint ITRE–LIBE amendments 1261–1564, 27 July 2026</x:t>
        </x:is>
      </x:c>
      <x:c r="M240" s="84" t="str">
        <x:v>Source wording: “privacy-enhancing technologies” (Amendment 1269; Article 3 – paragraph 1 – point 10 Regulation (EU) 2016/679 Article 41a – paragraph 2 – point a;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40" s="86" t="inlineStr">
        <x:is>
          <x:t xml:space="preserve">Official procedure and document list</x:t>
        </x:is>
      </x:c>
      <x:c r="O240" s="86" t="inlineStr">
        <x:is>
          <x:t xml:space="preserve">Official amendment signatories</x:t>
        </x:is>
      </x:c>
      <x:c r="P240" s="52" t="n">
        <x:v>1</x:v>
      </x:c>
      <x:c r="Q240" s="53" t="str">
        <x:v>Favourable</x:v>
      </x:c>
      <x:c r="R240" s="53" t="str">
        <x:v>Expressly includes PETs within the Commission’s technical assessment. This is a limited recognition improvement rather than a deployment mandate or new processing permission.</x:v>
      </x:c>
      <x:c r="S240" s="53" t="str">
        <x:v>High</x:v>
      </x:c>
      <x:c r="T240" s="53" t="str">
        <x:v>Yes</x:v>
      </x:c>
      <x:c r="U240" s="53" t="str">
        <x:v>Not addressed</x:v>
      </x:c>
      <x:c r="V240" s="53" t="str">
        <x:v>Retains the existing state-of-the-art assessment framework.</x:v>
      </x:c>
      <x:c r="W240" s="53" t="str">
        <x:v>Point(a) refers generically to assessing the state of the art of available techniques.</x:v>
      </x:c>
      <x:c r="X240" s="53" t="str">
        <x:v>Expressly identifies privacy-enhancing technologies as examples within the Article 41a(2)(a) assessment of available techniques.</x:v>
      </x:c>
      <x:c r="Y240" s="53" t="str">
        <x:v>AM1268–1270 add PETs as named examples to the same Article41a(2)(a) state-of-the-art assessment. Differences in capitalisation, punctuation and including/such-as wording do not materially change the effect. Counted once per MEP; original signatories remain attached to their own amendment.</x:v>
      </x:c>
      <x:c r="Z240" s="53" t="str">
        <x:v>Amendment 1269; Article 3 – paragraph 1 – point 10 Regulation (EU) 2016/679 Article 41a – paragraph 2 – point a</x:v>
      </x:c>
      <x:c r="AA240" s="53" t="str">
        <x:v>Amendment 1269; Article 3 – paragraph 1 – point 10 Regulation (EU) 2016/679 Article 41a – paragraph 2 – point a</x:v>
      </x:c>
      <x:c r="AB240" s="53" t="str">
        <x:v>Official Parliament PDF PE791.873v01-00 downloaded through browser; full amendment compared against Commission/present left-column text and individual signatory heading; analytical PET score, not a vote or inferred personal belief.</x:v>
      </x:c>
      <x:c r="AC240" s="54" t="n">
        <x:v>46289</x:v>
      </x:c>
      <x:c r="AD240" s="53" t="str">
        <x:v>PET-MEP-240</x:v>
      </x:c>
      <x:c r="AE240" t="n">
        <x:f>IF(ISNUMBER(P240),1,0)</x:f>
        <x:v>1</x:v>
      </x:c>
    </x:row>
    <x:row r="241" ht="126" customHeight="1">
      <x:c r="A241" s="84" t="str">
        <x:v>Digital Omnibus COM(2025)837 — MEP amendment 1270 (PE791.873v01-00)</x:v>
      </x:c>
      <x:c r="B241" s="84" t="str">
        <x:v>PETs named</x:v>
      </x:c>
      <x:c r="C241" s="84" t="str">
        <x:v>Krzysztof Hetman, Adam Jarubas</x:v>
      </x:c>
      <x:c r="D241" s="84" t="str"/>
      <x:c r="E241" s="84" t="str">
        <x:v>Named signatories to tabled amendment</x:v>
      </x:c>
      <x:c r="F241" s="84" t="str">
        <x:v>Amendment 1270; Article 3 – paragraph 1 – point 10 Regulation (EU) 2016/679 Article 41a – paragraph 2 – point a</x:v>
      </x:c>
      <x:c r="G241" s="84" t="str">
        <x:v>European Parliament proposed amendment
Proposed committee amendment; not adopted legislation</x:v>
      </x:c>
      <x:c r="H241" s="84" t="str">
        <x:v>Privacy-enhancing technologies</x:v>
      </x:c>
      <x:c r="I241" s="84" t="str">
        <x:v>Expressly adds privacy-enhancing technologies as examples of techniques assessed under Article 41a(2)(a).</x:v>
      </x:c>
      <x:c r="J241" s="84" t="str">
        <x:v>No present binding effect. Proposed change to Digital Omnibus 2025/0360(COD); its inclusion here does not imply committee, plenary or final adoption.</x:v>
      </x:c>
      <x:c r="K241" s="85" t="n">
        <x:v>46230.5</x:v>
      </x:c>
      <x:c r="L241" s="86" t="inlineStr">
        <x:is>
          <x:t xml:space="preserve">European Parliament joint ITRE–LIBE amendments 1261–1564, 27 July 2026</x:t>
        </x:is>
      </x:c>
      <x:c r="M241" s="84" t="str">
        <x:v>Source wording: “privacy enhancing technologies” (Amendment 1270; Article 3 – paragraph 1 – point 10 Regulation (EU) 2016/679 Article 41a – paragraph 2 – point a;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41" s="86" t="inlineStr">
        <x:is>
          <x:t xml:space="preserve">Official procedure and document list</x:t>
        </x:is>
      </x:c>
      <x:c r="O241" s="86" t="inlineStr">
        <x:is>
          <x:t xml:space="preserve">Official amendment signatories</x:t>
        </x:is>
      </x:c>
      <x:c r="P241" s="52" t="n">
        <x:v>1</x:v>
      </x:c>
      <x:c r="Q241" s="53" t="str">
        <x:v>Favourable</x:v>
      </x:c>
      <x:c r="R241" s="53" t="str">
        <x:v>Expressly includes PETs within the Commission’s technical assessment. This is a limited recognition improvement rather than a deployment mandate or new processing permission.</x:v>
      </x:c>
      <x:c r="S241" s="53" t="str">
        <x:v>High</x:v>
      </x:c>
      <x:c r="T241" s="53" t="str">
        <x:v>Yes</x:v>
      </x:c>
      <x:c r="U241" s="53" t="str">
        <x:v>Not addressed</x:v>
      </x:c>
      <x:c r="V241" s="53" t="str">
        <x:v>Retains the existing state-of-the-art assessment framework.</x:v>
      </x:c>
      <x:c r="W241" s="53" t="str">
        <x:v>Point(a) refers generically to assessing the state of the art of available techniques.</x:v>
      </x:c>
      <x:c r="X241" s="53" t="str">
        <x:v>Expressly adds privacy-enhancing technologies as examples of techniques assessed under Article 41a(2)(a).</x:v>
      </x:c>
      <x:c r="Y241" s="53" t="str">
        <x:v>AM1268–1270 add PETs as named examples to the same Article41a(2)(a) state-of-the-art assessment. Differences in capitalisation, punctuation and including/such-as wording do not materially change the effect. Counted once per MEP; original signatories remain attached to their own amendment.</x:v>
      </x:c>
      <x:c r="Z241" s="53" t="str">
        <x:v>Amendment 1270; Article 3 – paragraph 1 – point 10 Regulation (EU) 2016/679 Article 41a – paragraph 2 – point a</x:v>
      </x:c>
      <x:c r="AA241" s="53" t="str">
        <x:v>Amendment 1270; Article 3 – paragraph 1 – point 10 Regulation (EU) 2016/679 Article 41a – paragraph 2 – point a; printed page 7</x:v>
      </x:c>
      <x:c r="AB241" s="53" t="str">
        <x:v>Official Parliament PDF PE791.873v01-00 downloaded through browser; full amendment compared against Commission/present left-column text and individual signatory heading; analytical PET score, not a vote or inferred personal belief.</x:v>
      </x:c>
      <x:c r="AC241" s="54" t="n">
        <x:v>46289</x:v>
      </x:c>
      <x:c r="AD241" s="53" t="str">
        <x:v>PET-MEP-241</x:v>
      </x:c>
      <x:c r="AE241" t="n">
        <x:f>IF(ISNUMBER(P241),1,0)</x:f>
        <x:v>1</x:v>
      </x:c>
    </x:row>
    <x:row r="242" ht="112" customHeight="1">
      <x:c r="A242" s="84" t="str">
        <x:v>Digital Omnibus COM(2025)837 — MEP amendment 1271 (PE791.873v01-00)</x:v>
      </x:c>
      <x:c r="B242" s="84" t="str">
        <x:v>Related safeguard</x:v>
      </x:c>
      <x:c r="C242" s="84" t="str">
        <x:v>François-Xavier Bellamy</x:v>
      </x:c>
      <x:c r="D242" s="84" t="str"/>
      <x:c r="E242" s="84" t="str">
        <x:v>Named signatories to tabled amendment</x:v>
      </x:c>
      <x:c r="F242" s="84" t="str">
        <x:v>Amendment 1271; Article 3 – paragraph 1 – point 10 Regulation (EU) 2016/679 Article 41a – paragraph 2 – point a</x:v>
      </x:c>
      <x:c r="G242" s="84" t="str">
        <x:v>European Parliament proposed amendment
Proposed committee amendment; not adopted legislation</x:v>
      </x:c>
      <x:c r="H242" s="84" t="str">
        <x:v>Technical means for identifiability assessment</x:v>
      </x:c>
      <x:c r="I242" s="84" t="str">
        <x:v>Would replace the reference to available techniques with available technical means in the Commission’s state-of-the-art assessment under Article 41a.</x:v>
      </x:c>
      <x:c r="J242" s="84" t="str">
        <x:v>No present binding effect. Proposed change to Digital Omnibus 2025/0360(COD); its inclusion here does not imply committee, plenary or final adoption.</x:v>
      </x:c>
      <x:c r="K242" s="85" t="n">
        <x:v>46230.5</x:v>
      </x:c>
      <x:c r="L242" s="86" t="inlineStr">
        <x:is>
          <x:t xml:space="preserve">European Parliament joint ITRE–LIBE amendments 1261–1564, 27 July 2026</x:t>
        </x:is>
      </x:c>
      <x:c r="M242"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2" s="86" t="inlineStr">
        <x:is>
          <x:t xml:space="preserve">Official procedure and document list</x:t>
        </x:is>
      </x:c>
      <x:c r="O242" s="86" t="inlineStr">
        <x:is>
          <x:t xml:space="preserve">Official amendment signatories</x:t>
        </x:is>
      </x:c>
      <x:c r="P242" s="49" t="n">
        <x:v>0</x:v>
      </x:c>
      <x:c r="Q242" s="50" t="str">
        <x:v>Neutral or mixed</x:v>
      </x:c>
      <x:c r="R242" s="50" t="str">
        <x:v>Changes the expression to available technical means. This is a terminology adjustment with no established directional effect on PET deployment.</x:v>
      </x:c>
      <x:c r="S242" s="50" t="str">
        <x:v>High</x:v>
      </x:c>
      <x:c r="T242" s="50" t="str">
        <x:v>Yes</x:v>
      </x:c>
      <x:c r="U242" s="50" t="str">
        <x:v>Not addressed</x:v>
      </x:c>
      <x:c r="V242" s="50" t="str">
        <x:v>Existing assessment framework retained.</x:v>
      </x:c>
      <x:c r="W242" s="50" t="str">
        <x:v>Point(a) refers to available techniques.</x:v>
      </x:c>
      <x:c r="X242" s="50" t="str">
        <x:v>Would replace the reference to available techniques with available technical means in the Commission’s state-of-the-art assessment under Article 41a.</x:v>
      </x:c>
      <x:c r="Y242" s="50" t="str"/>
      <x:c r="Z242" s="50" t="str">
        <x:v>Amendment 1271; Article 3 – paragraph 1 – point 10 Regulation (EU) 2016/679 Article 41a – paragraph 2 – point a</x:v>
      </x:c>
      <x:c r="AA242" s="50" t="str">
        <x:v>Amendment 1271; Article 3 – paragraph 1 – point 10 Regulation (EU) 2016/679 Article 41a – paragraph 2 – point a</x:v>
      </x:c>
      <x:c r="AB242" s="50" t="str">
        <x:v>Official Parliament PDF PE791.873v01-00 downloaded through browser; full amendment compared against Commission/present left-column text and individual signatory heading; analytical PET score, not a vote or inferred personal belief.</x:v>
      </x:c>
      <x:c r="AC242" s="51" t="n">
        <x:v>46289</x:v>
      </x:c>
      <x:c r="AD242" s="50" t="str">
        <x:v>PET-MEP-242</x:v>
      </x:c>
      <x:c r="AE242" t="n">
        <x:f>IF(ISNUMBER(P242),1,0)</x:f>
        <x:v>1</x:v>
      </x:c>
    </x:row>
    <x:row r="243" ht="112" customHeight="1">
      <x:c r="A243" s="84" t="str">
        <x:v>Digital Omnibus COM(2025)837 — MEP amendment 1272 (PE791.873v01-00)</x:v>
      </x:c>
      <x:c r="B243" s="84" t="str">
        <x:v>Related safeguard</x:v>
      </x:c>
      <x:c r="C243" s="84" t="str">
        <x:v>Michael McNamara, Irena Joveva, Oihane Agirregoitia Martínez, Veronika Cifrová Ostrihoňová, Christophe Grudler</x:v>
      </x:c>
      <x:c r="D243" s="84" t="str"/>
      <x:c r="E243" s="84" t="str">
        <x:v>Named signatories to tabled amendment</x:v>
      </x:c>
      <x:c r="F243" s="84" t="str">
        <x:v>Amendment 1272; Article 3 – paragraph 1 – point 10 Regulation (EU) 2016/679 Article 41a – paragraph 2 – point b</x:v>
      </x:c>
      <x:c r="G243" s="84" t="str">
        <x:v>European Parliament proposed amendment
Proposed committee amendment; not adopted legislation</x:v>
      </x:c>
      <x:c r="H243" s="84" t="str">
        <x:v>Re-identification risk assessment</x:v>
      </x:c>
      <x:c r="I243" s="84" t="str">
        <x:v>Would delete the duty to develop recipient-related criteria/categories for assessing re-identification risk under Article 41a(2)(b).</x:v>
      </x:c>
      <x:c r="J243" s="84" t="str">
        <x:v>No present binding effect. Proposed change to Digital Omnibus 2025/0360(COD); its inclusion here does not imply committee, plenary or final adoption.</x:v>
      </x:c>
      <x:c r="K243" s="85" t="n">
        <x:v>46230.5</x:v>
      </x:c>
      <x:c r="L243" s="86" t="inlineStr">
        <x:is>
          <x:t xml:space="preserve">European Parliament joint ITRE–LIBE amendments 1261–1564, 27 July 2026</x:t>
        </x:is>
      </x:c>
      <x:c r="M243"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3" s="86" t="inlineStr">
        <x:is>
          <x:t xml:space="preserve">Official procedure and document list</x:t>
        </x:is>
      </x:c>
      <x:c r="O243" s="86" t="inlineStr">
        <x:is>
          <x:t xml:space="preserve">Official amendment signatories</x:t>
        </x:is>
      </x:c>
      <x:c r="P243" s="46"/>
      <x:c r="Q243" s="47" t="str">
        <x:v>Unscored</x:v>
      </x:c>
      <x:c r="R243" s="47" t="str">
        <x:v>Deletes the proposed criteria duty. Whether that reduces useful PET guidance or substitutes another legal assessment approach cannot be determined from this amendment alone.</x:v>
      </x:c>
      <x:c r="S243" s="47" t="str">
        <x:v>Low</x:v>
      </x:c>
      <x:c r="T243" s="47" t="str">
        <x:v>No</x:v>
      </x:c>
      <x:c r="U243" s="47" t="str">
        <x:v>Not addressed</x:v>
      </x:c>
      <x:c r="V243" s="47" t="str">
        <x:v>Removes the specified recipient-assessment criteria duty.</x:v>
      </x:c>
      <x:c r="W243" s="47" t="str">
        <x:v>Point(b) requires recipient-related re-identification criteria or categories.</x:v>
      </x:c>
      <x:c r="X243" s="47" t="str">
        <x:v>Would delete the duty to develop recipient-related criteria/categories for assessing re-identification risk under Article 41a(2)(b).</x:v>
      </x:c>
      <x:c r="Y243" s="47" t="str">
        <x:v>PET-specific direction cannot be isolated from the legal/governance change.</x:v>
      </x:c>
      <x:c r="Z243" s="47" t="str">
        <x:v>Amendment 1272; Article 3 – paragraph 1 – point 10 Regulation (EU) 2016/679 Article 41a – paragraph 2 – point b</x:v>
      </x:c>
      <x:c r="AA243" s="47" t="str">
        <x:v>Amendment 1272; Article 3 – paragraph 1 – point 10 Regulation (EU) 2016/679 Article 41a – paragraph 2 – point b; printed page 8</x:v>
      </x:c>
      <x:c r="AB243" s="47" t="str">
        <x:v>Official Parliament PDF PE791.873v01-00 downloaded through browser; full amendment compared against Commission/present left-column text and individual signatory heading; analytical PET score, not a vote or inferred personal belief.</x:v>
      </x:c>
      <x:c r="AC243" s="48" t="n">
        <x:v>46289</x:v>
      </x:c>
      <x:c r="AD243" s="47" t="str">
        <x:v>PET-MEP-243</x:v>
      </x:c>
      <x:c r="AE243" t="n">
        <x:f>IF(ISNUMBER(P243),1,0)</x:f>
        <x:v>0</x:v>
      </x:c>
    </x:row>
    <x:row r="244" ht="112" customHeight="1">
      <x:c r="A244" s="84" t="str">
        <x:v>Digital Omnibus COM(2025)837 — MEP amendment 1273 (PE791.873v01-00)</x:v>
      </x:c>
      <x:c r="B244" s="84" t="str">
        <x:v>Related safeguard</x:v>
      </x:c>
      <x:c r="C244" s="84" t="str">
        <x:v>François-Xavier Bellamy</x:v>
      </x:c>
      <x:c r="D244" s="84" t="str"/>
      <x:c r="E244" s="84" t="str">
        <x:v>Named signatories to tabled amendment</x:v>
      </x:c>
      <x:c r="F244" s="84" t="str">
        <x:v>Amendment 1273; Article 3 – paragraph 1 – point 10 Regulation (EU) 2016/679 Article 41a – paragraph 2 – point b</x:v>
      </x:c>
      <x:c r="G244" s="84" t="str">
        <x:v>European Parliament proposed amendment
Proposed committee amendment; not adopted legislation</x:v>
      </x:c>
      <x:c r="H244" s="84" t="str">
        <x:v>Re-identification; linkability; inference</x:v>
      </x:c>
      <x:c r="I244" s="84" t="str">
        <x:v>Would require practical re-identification criteria to consider likelihood of identification, linkage of records and inference about individuals, rather than referring to controller/recipient categories.</x:v>
      </x:c>
      <x:c r="J244" s="84" t="str">
        <x:v>No present binding effect. Proposed change to Digital Omnibus 2025/0360(COD); its inclusion here does not imply committee, plenary or final adoption.</x:v>
      </x:c>
      <x:c r="K244" s="85" t="n">
        <x:v>46230.5</x:v>
      </x:c>
      <x:c r="L244" s="86" t="inlineStr">
        <x:is>
          <x:t xml:space="preserve">European Parliament joint ITRE–LIBE amendments 1261–1564, 27 July 2026</x:t>
        </x:is>
      </x:c>
      <x:c r="M244"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4" s="86" t="inlineStr">
        <x:is>
          <x:t xml:space="preserve">Official procedure and document list</x:t>
        </x:is>
      </x:c>
      <x:c r="O244" s="86" t="inlineStr">
        <x:is>
          <x:t xml:space="preserve">Official amendment signatories</x:t>
        </x:is>
      </x:c>
      <x:c r="P244" s="49" t="n">
        <x:v>0</x:v>
      </x:c>
      <x:c r="Q244" s="50" t="str">
        <x:v>Neutral or mixed</x:v>
      </x:c>
      <x:c r="R244" s="50" t="str">
        <x:v>Specifies identification, linking and inference factors for practical assessment. This clarifies the risk test without establishing greater or lesser support for PET use.</x:v>
      </x:c>
      <x:c r="S244" s="50" t="str">
        <x:v>High</x:v>
      </x:c>
      <x:c r="T244" s="50" t="str">
        <x:v>Yes</x:v>
      </x:c>
      <x:c r="U244" s="50" t="str">
        <x:v>Not addressed</x:v>
      </x:c>
      <x:c r="V244" s="50" t="str">
        <x:v>Assessment includes identification, linking and inference risks.</x:v>
      </x:c>
      <x:c r="W244" s="50" t="str">
        <x:v>Point(b) refers generally to recipient categories and re-identification risk.</x:v>
      </x:c>
      <x:c r="X244" s="50" t="str">
        <x:v>Would require practical re-identification criteria to consider likelihood of identification, linkage of records and inference about individuals, rather than referring to controller/recipient categories.</x:v>
      </x:c>
      <x:c r="Y244" s="50" t="str"/>
      <x:c r="Z244" s="50" t="str">
        <x:v>Amendment 1273; Article 3 – paragraph 1 – point 10 Regulation (EU) 2016/679 Article 41a – paragraph 2 – point b</x:v>
      </x:c>
      <x:c r="AA244" s="50" t="str">
        <x:v>Amendment 1273; Article 3 – paragraph 1 – point 10 Regulation (EU) 2016/679 Article 41a – paragraph 2 – point b</x:v>
      </x:c>
      <x:c r="AB244" s="50" t="str">
        <x:v>Official Parliament PDF PE791.873v01-00 downloaded through browser; full amendment compared against Commission/present left-column text and individual signatory heading; analytical PET score, not a vote or inferred personal belief.</x:v>
      </x:c>
      <x:c r="AC244" s="51" t="n">
        <x:v>46289</x:v>
      </x:c>
      <x:c r="AD244" s="50" t="str">
        <x:v>PET-MEP-244</x:v>
      </x:c>
      <x:c r="AE244" t="n">
        <x:f>IF(ISNUMBER(P244),1,0)</x:f>
        <x:v>1</x:v>
      </x:c>
    </x:row>
    <x:row r="245" ht="112" customHeight="1">
      <x:c r="A245" s="84" t="str">
        <x:v>Digital Omnibus COM(2025)837 — MEP amendment 1274 (PE791.873v01-00)</x:v>
      </x:c>
      <x:c r="B245" s="84" t="str">
        <x:v>Related safeguard</x:v>
      </x:c>
      <x:c r="C245" s="84" t="str">
        <x:v>Ondřej Krutílek</x:v>
      </x:c>
      <x:c r="D245" s="84" t="str"/>
      <x:c r="E245" s="84" t="str">
        <x:v>Named signatories to tabled amendment</x:v>
      </x:c>
      <x:c r="F245" s="84" t="str">
        <x:v>Amendment 1274; Article 3 – paragraph 1 – point 10 Regulation (EU) 2016/679 Article 41a – paragraph 2 – point b</x:v>
      </x:c>
      <x:c r="G245" s="84" t="str">
        <x:v>European Parliament proposed amendment
Proposed committee amendment; not adopted legislation</x:v>
      </x:c>
      <x:c r="H245" s="84" t="str">
        <x:v>Recipient-specific re-identification risk</x:v>
      </x:c>
      <x:c r="I245" s="84" t="str">
        <x:v>Would extend risk criteria to reasonably foreseeable as well as typical recipients and require consideration of cost, time, available technology, legal powers/restrictions and other objective factors.</x:v>
      </x:c>
      <x:c r="J245" s="84" t="str">
        <x:v>No present binding effect. Proposed change to Digital Omnibus 2025/0360(COD); its inclusion here does not imply committee, plenary or final adoption.</x:v>
      </x:c>
      <x:c r="K245" s="85" t="n">
        <x:v>46230.5</x:v>
      </x:c>
      <x:c r="L245" s="86" t="inlineStr">
        <x:is>
          <x:t xml:space="preserve">European Parliament joint ITRE–LIBE amendments 1261–1564, 27 July 2026</x:t>
        </x:is>
      </x:c>
      <x:c r="M245"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5" s="86" t="inlineStr">
        <x:is>
          <x:t xml:space="preserve">Official procedure and document list</x:t>
        </x:is>
      </x:c>
      <x:c r="O245" s="86" t="inlineStr">
        <x:is>
          <x:t xml:space="preserve">Official amendment signatories</x:t>
        </x:is>
      </x:c>
      <x:c r="P245" s="46" t="n">
        <x:v>0</x:v>
      </x:c>
      <x:c r="Q245" s="47" t="str">
        <x:v>Neutral or mixed</x:v>
      </x:c>
      <x:c r="R245" s="47" t="str">
        <x:v>Adds reasonably foreseeable recipients and objective factors to the risk assessment. This refines the identification test rather than independently encouraging or restricting a PET.</x:v>
      </x:c>
      <x:c r="S245" s="47" t="str">
        <x:v>High</x:v>
      </x:c>
      <x:c r="T245" s="47" t="str">
        <x:v>Yes</x:v>
      </x:c>
      <x:c r="U245" s="47" t="str">
        <x:v>Not addressed</x:v>
      </x:c>
      <x:c r="V245" s="47" t="str">
        <x:v>Cost, time, technology, legal powers and restrictions; foreseeable recipients.</x:v>
      </x:c>
      <x:c r="W245" s="47" t="str">
        <x:v>The criteria concern typical recipients without listing objective factors.</x:v>
      </x:c>
      <x:c r="X245" s="47" t="str">
        <x:v>Would extend risk criteria to reasonably foreseeable as well as typical recipients and require consideration of cost, time, available technology, legal powers/restrictions and other objective factors.</x:v>
      </x:c>
      <x:c r="Y245" s="47" t="str"/>
      <x:c r="Z245" s="47" t="str">
        <x:v>Amendment 1274; Article 3 – paragraph 1 – point 10 Regulation (EU) 2016/679 Article 41a – paragraph 2 – point b</x:v>
      </x:c>
      <x:c r="AA245" s="47" t="str">
        <x:v>Amendment 1274; Article 3 – paragraph 1 – point 10 Regulation (EU) 2016/679 Article 41a – paragraph 2 – point b; printed page 9</x:v>
      </x:c>
      <x:c r="AB245" s="47" t="str">
        <x:v>Official Parliament PDF PE791.873v01-00 downloaded through browser; full amendment compared against Commission/present left-column text and individual signatory heading; analytical PET score, not a vote or inferred personal belief.</x:v>
      </x:c>
      <x:c r="AC245" s="48" t="n">
        <x:v>46289</x:v>
      </x:c>
      <x:c r="AD245" s="47" t="str">
        <x:v>PET-MEP-245</x:v>
      </x:c>
      <x:c r="AE245" t="n">
        <x:f>IF(ISNUMBER(P245),1,0)</x:f>
        <x:v>1</x:v>
      </x:c>
    </x:row>
    <x:row r="246" ht="112" customHeight="1">
      <x:c r="A246" s="84" t="str">
        <x:v>Digital Omnibus COM(2025)837 — MEP amendment 1275 (PE791.873v01-00)</x:v>
      </x:c>
      <x:c r="B246" s="84" t="str">
        <x:v>Related safeguard</x:v>
      </x:c>
      <x:c r="C246" s="84" t="str">
        <x:v>Oliver Schenk, Eva Maydell, Angelika Niebler, Monika Hohlmeier, Dimitris Tsiodras, Christian Doleschal, Andrea Wechsler, Axel Voss, Ana Miguel Pedro, Marion Walsmann, Lena Düpont, Romana Tomc, Marie-Sophie Lanig, François-Xavier Bellamy</x:v>
      </x:c>
      <x:c r="D246" s="84" t="str"/>
      <x:c r="E246" s="84" t="str">
        <x:v>Named signatories to tabled amendment</x:v>
      </x:c>
      <x:c r="F246" s="84" t="str">
        <x:v>Amendment 1275; Article 3 – paragraph 1 – point 10 Regulation (EU) 2016/679 Article 41a – paragraph 2 – point b</x:v>
      </x:c>
      <x:c r="G246" s="84" t="str">
        <x:v>European Parliament proposed amendment
Proposed committee amendment; not adopted legislation</x:v>
      </x:c>
      <x:c r="H246" s="84" t="str">
        <x:v>Recipient-specific re-identification risk</x:v>
      </x:c>
      <x:c r="I246" s="84" t="str">
        <x:v>Would add objective factors—cost, time, available technology and legal obligations—to the re-identification criteria for typical recipients.</x:v>
      </x:c>
      <x:c r="J246" s="84" t="str">
        <x:v>No present binding effect. Proposed change to Digital Omnibus 2025/0360(COD); its inclusion here does not imply committee, plenary or final adoption.</x:v>
      </x:c>
      <x:c r="K246" s="85" t="n">
        <x:v>46230.5</x:v>
      </x:c>
      <x:c r="L246" s="86" t="inlineStr">
        <x:is>
          <x:t xml:space="preserve">European Parliament joint ITRE–LIBE amendments 1261–1564, 27 July 2026</x:t>
        </x:is>
      </x:c>
      <x:c r="M246"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6" s="86" t="inlineStr">
        <x:is>
          <x:t xml:space="preserve">Official procedure and document list</x:t>
        </x:is>
      </x:c>
      <x:c r="O246" s="86" t="inlineStr">
        <x:is>
          <x:t xml:space="preserve">Official amendment signatories</x:t>
        </x:is>
      </x:c>
      <x:c r="P246" s="49" t="n">
        <x:v>0</x:v>
      </x:c>
      <x:c r="Q246" s="50" t="str">
        <x:v>Neutral or mixed</x:v>
      </x:c>
      <x:c r="R246" s="50" t="str">
        <x:v>Adds cost, time, technology and legal obligations to the recipient assessment. The change specifies the evidentiary test and does not itself establish a directional PET deployment effect.</x:v>
      </x:c>
      <x:c r="S246" s="50" t="str">
        <x:v>High</x:v>
      </x:c>
      <x:c r="T246" s="50" t="str">
        <x:v>Yes</x:v>
      </x:c>
      <x:c r="U246" s="50" t="str">
        <x:v>Not addressed</x:v>
      </x:c>
      <x:c r="V246" s="50" t="str">
        <x:v>Objective recipient-assessment factors.</x:v>
      </x:c>
      <x:c r="W246" s="50" t="str">
        <x:v>The criteria concern typical recipients without listing objective factors.</x:v>
      </x:c>
      <x:c r="X246" s="50" t="str">
        <x:v>Would add objective factors—cost, time, available technology and legal obligations—to the re-identification criteria for typical recipients.</x:v>
      </x:c>
      <x:c r="Y246" s="50" t="str"/>
      <x:c r="Z246" s="50" t="str">
        <x:v>Amendment 1275; Article 3 – paragraph 1 – point 10 Regulation (EU) 2016/679 Article 41a – paragraph 2 – point b</x:v>
      </x:c>
      <x:c r="AA246" s="50" t="str">
        <x:v>Amendment 1275; Article 3 – paragraph 1 – point 10 Regulation (EU) 2016/679 Article 41a – paragraph 2 – point b</x:v>
      </x:c>
      <x:c r="AB246" s="50" t="str">
        <x:v>Official Parliament PDF PE791.873v01-00 downloaded through browser; full amendment compared against Commission/present left-column text and individual signatory heading; analytical PET score, not a vote or inferred personal belief.</x:v>
      </x:c>
      <x:c r="AC246" s="51" t="n">
        <x:v>46289</x:v>
      </x:c>
      <x:c r="AD246" s="50" t="str">
        <x:v>PET-MEP-246</x:v>
      </x:c>
      <x:c r="AE246" t="n">
        <x:f>IF(ISNUMBER(P246),1,0)</x:f>
        <x:v>1</x:v>
      </x:c>
    </x:row>
    <x:row r="247" ht="112" customHeight="1">
      <x:c r="A247" s="84" t="str">
        <x:v>Digital Omnibus COM(2025)837 — MEP amendment 1276 (PE791.873v01-00)</x:v>
      </x:c>
      <x:c r="B247" s="84" t="str">
        <x:v>Related safeguard</x:v>
      </x:c>
      <x:c r="C247" s="84" t="str">
        <x:v>Alice Teodorescu Måwe</x:v>
      </x:c>
      <x:c r="D247" s="84" t="str"/>
      <x:c r="E247" s="84" t="str">
        <x:v>Named signatories to tabled amendment</x:v>
      </x:c>
      <x:c r="F247" s="84" t="str">
        <x:v>Amendment 1276; Article 3 – paragraph 1 – point 10 Regulation (EU) 2016/679 Article 41a – paragraph 2 – point b</x:v>
      </x:c>
      <x:c r="G247" s="84" t="str">
        <x:v>European Parliament proposed amendment
Proposed committee amendment; not adopted legislation</x:v>
      </x:c>
      <x:c r="H247" s="84" t="str">
        <x:v>Identifiability and purpose-based risk assessment</x:v>
      </x:c>
      <x:c r="I247" s="84" t="str">
        <x:v>Would replace re-identification risk for typical recipients with the risk that data are used for a purpose related to the data subject as an identified or identifiable person.</x:v>
      </x:c>
      <x:c r="J247" s="84" t="str">
        <x:v>No present binding effect. Proposed change to Digital Omnibus 2025/0360(COD); its inclusion here does not imply committee, plenary or final adoption.</x:v>
      </x:c>
      <x:c r="K247" s="85" t="n">
        <x:v>46230.5</x:v>
      </x:c>
      <x:c r="L247" s="86" t="inlineStr">
        <x:is>
          <x:t xml:space="preserve">European Parliament joint ITRE–LIBE amendments 1261–1564, 27 July 2026</x:t>
        </x:is>
      </x:c>
      <x:c r="M247"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7" s="86" t="inlineStr">
        <x:is>
          <x:t xml:space="preserve">Official procedure and document list</x:t>
        </x:is>
      </x:c>
      <x:c r="O247" s="86" t="inlineStr">
        <x:is>
          <x:t xml:space="preserve">Official amendment signatories</x:t>
        </x:is>
      </x:c>
      <x:c r="P247" s="46"/>
      <x:c r="Q247" s="47" t="str">
        <x:v>Unscored</x:v>
      </x:c>
      <x:c r="R247" s="47" t="str">
        <x:v>Substitutes a test about use for a purpose related to an identifiable person. The effect of that different legal threshold on PET recognition is ambiguous and is not scored as favourable or unfavourable.</x:v>
      </x:c>
      <x:c r="S247" s="47" t="str">
        <x:v>Low</x:v>
      </x:c>
      <x:c r="T247" s="47" t="str">
        <x:v>No</x:v>
      </x:c>
      <x:c r="U247" s="47" t="str">
        <x:v>Not addressed</x:v>
      </x:c>
      <x:c r="V247" s="47" t="str">
        <x:v>Changes the object of the legal risk assessment; practical protection effect uncertain.</x:v>
      </x:c>
      <x:c r="W247" s="47" t="str">
        <x:v>Point(b) assesses re-identification risk for typical recipients.</x:v>
      </x:c>
      <x:c r="X247" s="47" t="str">
        <x:v>Would replace re-identification risk for typical recipients with the risk that data are used for a purpose related to the data subject as an identified or identifiable person.</x:v>
      </x:c>
      <x:c r="Y247" s="47" t="str">
        <x:v>PET-specific direction cannot be isolated from the legal/governance change. AM1276–1278 replace the same recipient re-identification test with the same risk of person-related use for an identified or identifiable individual. Punctuation is immaterial. Counted once per MEP; original signatories remain attached to their own amendment.</x:v>
      </x:c>
      <x:c r="Z247" s="47" t="str">
        <x:v>Amendment 1276; Article 3 – paragraph 1 – point 10 Regulation (EU) 2016/679 Article 41a – paragraph 2 – point b</x:v>
      </x:c>
      <x:c r="AA247" s="47" t="str">
        <x:v>Amendment 1276; Article 3 – paragraph 1 – point 10 Regulation (EU) 2016/679 Article 41a – paragraph 2 – point b; printed page 10</x:v>
      </x:c>
      <x:c r="AB247" s="47" t="str">
        <x:v>Official Parliament PDF PE791.873v01-00 downloaded through browser; full amendment compared against Commission/present left-column text and individual signatory heading; analytical PET score, not a vote or inferred personal belief.</x:v>
      </x:c>
      <x:c r="AC247" s="48" t="n">
        <x:v>46289</x:v>
      </x:c>
      <x:c r="AD247" s="47" t="str">
        <x:v>PET-MEP-247</x:v>
      </x:c>
      <x:c r="AE247" t="n">
        <x:f>IF(ISNUMBER(P247),1,0)</x:f>
        <x:v>0</x:v>
      </x:c>
    </x:row>
    <x:row r="248" ht="112" customHeight="1">
      <x:c r="A248" s="84" t="str">
        <x:v>Digital Omnibus COM(2025)837 — MEP amendment 1277 (PE791.873v01-00)</x:v>
      </x:c>
      <x:c r="B248" s="84" t="str">
        <x:v>Related safeguard</x:v>
      </x:c>
      <x:c r="C248" s="84" t="str">
        <x:v>Katri Kulmuni</x:v>
      </x:c>
      <x:c r="D248" s="84" t="str"/>
      <x:c r="E248" s="84" t="str">
        <x:v>Named signatories to tabled amendment</x:v>
      </x:c>
      <x:c r="F248" s="84" t="str">
        <x:v>Amendment 1277; Article 3 – paragraph 1 – point 10 Regulation (EU) 2016/679 Article 41a – paragraph 2 – point b</x:v>
      </x:c>
      <x:c r="G248" s="84" t="str">
        <x:v>European Parliament proposed amendment
Proposed committee amendment; not adopted legislation</x:v>
      </x:c>
      <x:c r="H248" s="84" t="str">
        <x:v>Identifiability and purpose-based risk assessment</x:v>
      </x:c>
      <x:c r="I248" s="84" t="str">
        <x:v>Would replace re-identification risk for typical recipients with risk of data being used for a purpose related to an identified or identifiable data subject.</x:v>
      </x:c>
      <x:c r="J248" s="84" t="str">
        <x:v>No present binding effect. Proposed change to Digital Omnibus 2025/0360(COD); its inclusion here does not imply committee, plenary or final adoption.</x:v>
      </x:c>
      <x:c r="K248" s="85" t="n">
        <x:v>46230.5</x:v>
      </x:c>
      <x:c r="L248" s="86" t="inlineStr">
        <x:is>
          <x:t xml:space="preserve">European Parliament joint ITRE–LIBE amendments 1261–1564, 27 July 2026</x:t>
        </x:is>
      </x:c>
      <x:c r="M248"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8" s="86" t="inlineStr">
        <x:is>
          <x:t xml:space="preserve">Official procedure and document list</x:t>
        </x:is>
      </x:c>
      <x:c r="O248" s="86" t="inlineStr">
        <x:is>
          <x:t xml:space="preserve">Official amendment signatories</x:t>
        </x:is>
      </x:c>
      <x:c r="P248" s="49"/>
      <x:c r="Q248" s="50" t="str">
        <x:v>Unscored</x:v>
      </x:c>
      <x:c r="R248" s="50" t="str">
        <x:v>Substitutes a test about use for a purpose related to an identifiable person. The effect of that different legal threshold on PET recognition is ambiguous and is not scored as favourable or unfavourable.</x:v>
      </x:c>
      <x:c r="S248" s="50" t="str">
        <x:v>Low</x:v>
      </x:c>
      <x:c r="T248" s="50" t="str">
        <x:v>No</x:v>
      </x:c>
      <x:c r="U248" s="50" t="str">
        <x:v>Not addressed</x:v>
      </x:c>
      <x:c r="V248" s="50" t="str">
        <x:v>Changes the object of the legal risk assessment; practical protection effect uncertain.</x:v>
      </x:c>
      <x:c r="W248" s="50" t="str">
        <x:v>Point(b) assesses re-identification risk for typical recipients.</x:v>
      </x:c>
      <x:c r="X248" s="50" t="str">
        <x:v>Would replace re-identification risk for typical recipients with risk of data being used for a purpose related to an identified or identifiable data subject.</x:v>
      </x:c>
      <x:c r="Y248" s="50" t="str">
        <x:v>PET-specific direction cannot be isolated from the legal/governance change. AM1276–1278 replace the same recipient re-identification test with the same risk of person-related use for an identified or identifiable individual. Punctuation is immaterial. Counted once per MEP; original signatories remain attached to their own amendment.</x:v>
      </x:c>
      <x:c r="Z248" s="50" t="str">
        <x:v>Amendment 1277; Article 3 – paragraph 1 – point 10 Regulation (EU) 2016/679 Article 41a – paragraph 2 – point b</x:v>
      </x:c>
      <x:c r="AA248" s="50" t="str">
        <x:v>Amendment 1277; Article 3 – paragraph 1 – point 10 Regulation (EU) 2016/679 Article 41a – paragraph 2 – point b</x:v>
      </x:c>
      <x:c r="AB248" s="50" t="str">
        <x:v>Official Parliament PDF PE791.873v01-00 downloaded through browser; full amendment compared against Commission/present left-column text and individual signatory heading; analytical PET score, not a vote or inferred personal belief.</x:v>
      </x:c>
      <x:c r="AC248" s="51" t="n">
        <x:v>46289</x:v>
      </x:c>
      <x:c r="AD248" s="50" t="str">
        <x:v>PET-MEP-248</x:v>
      </x:c>
      <x:c r="AE248" t="n">
        <x:f>IF(ISNUMBER(P248),1,0)</x:f>
        <x:v>0</x:v>
      </x:c>
    </x:row>
    <x:row r="249" ht="112" customHeight="1">
      <x:c r="A249" s="84" t="str">
        <x:v>Digital Omnibus COM(2025)837 — MEP amendment 1278 (PE791.873v01-00)</x:v>
      </x:c>
      <x:c r="B249" s="84" t="str">
        <x:v>Related safeguard</x:v>
      </x:c>
      <x:c r="C249" s="84" t="str">
        <x:v>Henrik Dahl</x:v>
      </x:c>
      <x:c r="D249" s="84" t="str"/>
      <x:c r="E249" s="84" t="str">
        <x:v>Named signatories to tabled amendment</x:v>
      </x:c>
      <x:c r="F249" s="84" t="str">
        <x:v>Amendment 1278; Article 3 – paragraph 1 – point 10 Regulation (EU) 2016/679 Article 41a – paragraph 2 – point b</x:v>
      </x:c>
      <x:c r="G249" s="84" t="str">
        <x:v>European Parliament proposed amendment
Proposed committee amendment; not adopted legislation</x:v>
      </x:c>
      <x:c r="H249" s="84" t="str">
        <x:v>Identifiability and purpose-based risk assessment</x:v>
      </x:c>
      <x:c r="I249" s="84" t="str">
        <x:v>Would replace re-identification risk for typical recipients with risk of using data for a purpose related to an identified or identifiable data subject.</x:v>
      </x:c>
      <x:c r="J249" s="84" t="str">
        <x:v>No present binding effect. Proposed change to Digital Omnibus 2025/0360(COD); its inclusion here does not imply committee, plenary or final adoption.</x:v>
      </x:c>
      <x:c r="K249" s="85" t="n">
        <x:v>46230.5</x:v>
      </x:c>
      <x:c r="L249" s="86" t="inlineStr">
        <x:is>
          <x:t xml:space="preserve">European Parliament joint ITRE–LIBE amendments 1261–1564, 27 July 2026</x:t>
        </x:is>
      </x:c>
      <x:c r="M249"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49" s="86" t="inlineStr">
        <x:is>
          <x:t xml:space="preserve">Official procedure and document list</x:t>
        </x:is>
      </x:c>
      <x:c r="O249" s="86" t="inlineStr">
        <x:is>
          <x:t xml:space="preserve">Official amendment signatories</x:t>
        </x:is>
      </x:c>
      <x:c r="P249" s="46"/>
      <x:c r="Q249" s="47" t="str">
        <x:v>Unscored</x:v>
      </x:c>
      <x:c r="R249" s="47" t="str">
        <x:v>Substitutes a test about use for a purpose related to an identifiable person. The effect of that different legal threshold on PET recognition is ambiguous and is not scored as favourable or unfavourable.</x:v>
      </x:c>
      <x:c r="S249" s="47" t="str">
        <x:v>Low</x:v>
      </x:c>
      <x:c r="T249" s="47" t="str">
        <x:v>No</x:v>
      </x:c>
      <x:c r="U249" s="47" t="str">
        <x:v>Not addressed</x:v>
      </x:c>
      <x:c r="V249" s="47" t="str">
        <x:v>Changes the object of the legal risk assessment; practical protection effect uncertain.</x:v>
      </x:c>
      <x:c r="W249" s="47" t="str">
        <x:v>Point(b) assesses re-identification risk for typical recipients.</x:v>
      </x:c>
      <x:c r="X249" s="47" t="str">
        <x:v>Would replace re-identification risk for typical recipients with risk of using data for a purpose related to an identified or identifiable data subject.</x:v>
      </x:c>
      <x:c r="Y249" s="47" t="str">
        <x:v>PET-specific direction cannot be isolated from the legal/governance change. AM1276–1278 replace the same recipient re-identification test with the same risk of person-related use for an identified or identifiable individual. Punctuation is immaterial. Counted once per MEP; original signatories remain attached to their own amendment.</x:v>
      </x:c>
      <x:c r="Z249" s="47" t="str">
        <x:v>Amendment 1278; Article 3 – paragraph 1 – point 10 Regulation (EU) 2016/679 Article 41a – paragraph 2 – point b</x:v>
      </x:c>
      <x:c r="AA249" s="47" t="str">
        <x:v>Amendment 1278; Article 3 – paragraph 1 – point 10 Regulation (EU) 2016/679 Article 41a – paragraph 2 – point b</x:v>
      </x:c>
      <x:c r="AB249" s="47" t="str">
        <x:v>Official Parliament PDF PE791.873v01-00 downloaded through browser; full amendment compared against Commission/present left-column text and individual signatory heading; analytical PET score, not a vote or inferred personal belief.</x:v>
      </x:c>
      <x:c r="AC249" s="48" t="n">
        <x:v>46289</x:v>
      </x:c>
      <x:c r="AD249" s="47" t="str">
        <x:v>PET-MEP-249</x:v>
      </x:c>
      <x:c r="AE249" t="n">
        <x:f>IF(ISNUMBER(P249),1,0)</x:f>
        <x:v>0</x:v>
      </x:c>
    </x:row>
    <x:row r="250" ht="112" customHeight="1">
      <x:c r="A250" s="84" t="str">
        <x:v>Digital Omnibus COM(2025)837 — MEP amendment 1279 (PE791.873v01-00)</x:v>
      </x:c>
      <x:c r="B250" s="84" t="str">
        <x:v>Related safeguard</x:v>
      </x:c>
      <x:c r="C250" s="84" t="str">
        <x:v>Tomas Tobé, Arba Kokalari, Jörgen Warborn</x:v>
      </x:c>
      <x:c r="D250" s="84" t="str"/>
      <x:c r="E250" s="84" t="str">
        <x:v>Named signatories to tabled amendment</x:v>
      </x:c>
      <x:c r="F250" s="84" t="str">
        <x:v>Amendment 1279; Article 3 – paragraph 1 – point 10 Regulation (EU) 2016/679 Article 41a – paragraph 2 – point b</x:v>
      </x:c>
      <x:c r="G250" s="84" t="str">
        <x:v>European Parliament proposed amendment
Proposed committee amendment; not adopted legislation</x:v>
      </x:c>
      <x:c r="H250" s="84" t="str">
        <x:v>Identifiability and purpose-based risk assessment</x:v>
      </x:c>
      <x:c r="I250" s="84" t="str">
        <x:v>Would assess risk of data being used for a purpose related to an identifiable person instead of assessing re-identification for typical recipients.</x:v>
      </x:c>
      <x:c r="J250" s="84" t="str">
        <x:v>No present binding effect. Proposed change to Digital Omnibus 2025/0360(COD); its inclusion here does not imply committee, plenary or final adoption.</x:v>
      </x:c>
      <x:c r="K250" s="85" t="n">
        <x:v>46230.5</x:v>
      </x:c>
      <x:c r="L250" s="86" t="inlineStr">
        <x:is>
          <x:t xml:space="preserve">European Parliament joint ITRE–LIBE amendments 1261–1564, 27 July 2026</x:t>
        </x:is>
      </x:c>
      <x:c r="M250"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50" s="86" t="inlineStr">
        <x:is>
          <x:t xml:space="preserve">Official procedure and document list</x:t>
        </x:is>
      </x:c>
      <x:c r="O250" s="86" t="inlineStr">
        <x:is>
          <x:t xml:space="preserve">Official amendment signatories</x:t>
        </x:is>
      </x:c>
      <x:c r="P250" s="49"/>
      <x:c r="Q250" s="50" t="str">
        <x:v>Unscored</x:v>
      </x:c>
      <x:c r="R250" s="50" t="str">
        <x:v>Substitutes a test about use for a purpose related to an identifiable person. The effect of that different legal threshold on PET recognition is ambiguous and is not scored as favourable or unfavourable.</x:v>
      </x:c>
      <x:c r="S250" s="50" t="str">
        <x:v>Low</x:v>
      </x:c>
      <x:c r="T250" s="50" t="str">
        <x:v>No</x:v>
      </x:c>
      <x:c r="U250" s="50" t="str">
        <x:v>Not addressed</x:v>
      </x:c>
      <x:c r="V250" s="50" t="str">
        <x:v>Changes the object of the legal risk assessment; practical protection effect uncertain.</x:v>
      </x:c>
      <x:c r="W250" s="50" t="str">
        <x:v>Point(b) assesses re-identification risk for typical recipients.</x:v>
      </x:c>
      <x:c r="X250" s="50" t="str">
        <x:v>Would assess risk of data being used for a purpose related to an identifiable person instead of assessing re-identification for typical recipients.</x:v>
      </x:c>
      <x:c r="Y250" s="50" t="str">
        <x:v>PET-specific direction cannot be isolated from the legal/governance change.</x:v>
      </x:c>
      <x:c r="Z250" s="50" t="str">
        <x:v>Amendment 1279; Article 3 – paragraph 1 – point 10 Regulation (EU) 2016/679 Article 41a – paragraph 2 – point b</x:v>
      </x:c>
      <x:c r="AA250" s="50" t="str">
        <x:v>Amendment 1279; Article 3 – paragraph 1 – point 10 Regulation (EU) 2016/679 Article 41a – paragraph 2 – point b; printed page 11</x:v>
      </x:c>
      <x:c r="AB250" s="50" t="str">
        <x:v>Official Parliament PDF PE791.873v01-00 downloaded through browser; full amendment compared against Commission/present left-column text and individual signatory heading; analytical PET score, not a vote or inferred personal belief.</x:v>
      </x:c>
      <x:c r="AC250" s="51" t="n">
        <x:v>46289</x:v>
      </x:c>
      <x:c r="AD250" s="50" t="str">
        <x:v>PET-MEP-250</x:v>
      </x:c>
      <x:c r="AE250" t="n">
        <x:f>IF(ISNUMBER(P250),1,0)</x:f>
        <x:v>0</x:v>
      </x:c>
    </x:row>
    <x:row r="251" ht="112" customHeight="1">
      <x:c r="A251" s="84" t="str">
        <x:v>Digital Omnibus COM(2025)837 — MEP amendment 1280 (PE791.873v01-00)</x:v>
      </x:c>
      <x:c r="B251" s="84" t="str">
        <x:v>Related safeguard</x:v>
      </x:c>
      <x:c r="C251" s="84" t="str">
        <x:v>Axel Voss</x:v>
      </x:c>
      <x:c r="D251" s="84" t="str"/>
      <x:c r="E251" s="84" t="str">
        <x:v>Named signatories to tabled amendment</x:v>
      </x:c>
      <x:c r="F251" s="84" t="str">
        <x:v>Amendment 1280; Article 3 – paragraph 1 – point 10 Regulation (EU) 2016/679 Article 41a – paragraph 2 – point b</x:v>
      </x:c>
      <x:c r="G251" s="84" t="str">
        <x:v>European Parliament proposed amendment
Proposed committee amendment; not adopted legislation</x:v>
      </x:c>
      <x:c r="H251" s="84" t="str">
        <x:v>Anonymisation and pseudonymisation in justification; rights-risk assessment</x:v>
      </x:c>
      <x:c r="I251" s="84" t="str">
        <x:v>Would replace recipient re-identification criteria with methodologies for assessing risks to rights and freedoms. The justification explicitly includes anonymisation and pseudonymisation in the proposed harmonisation framework.</x:v>
      </x:c>
      <x:c r="J251" s="84" t="str">
        <x:v>No present binding effect. Proposed change to Digital Omnibus 2025/0360(COD); its inclusion here does not imply committee, plenary or final adoption.</x:v>
      </x:c>
      <x:c r="K251" s="85" t="n">
        <x:v>46230.5</x:v>
      </x:c>
      <x:c r="L251" s="86" t="inlineStr">
        <x:is>
          <x:t xml:space="preserve">European Parliament joint ITRE–LIBE amendments 1261–1564, 27 July 2026</x:t>
        </x:is>
      </x:c>
      <x:c r="M251" s="84" t="str">
        <x:v>Read full amendment and right-hand proposed text in official PDF text extraction; sponsors and target transcribed from the amendment. Named anonymisation/pseudonymisation references occur in the justification; operative effect is distinguished in the mapping.  Attribution: The proposing MEPs are the signatories named above this amendment in the official tabled-amendment document.</x:v>
      </x:c>
      <x:c r="N251" s="86" t="inlineStr">
        <x:is>
          <x:t xml:space="preserve">Official procedure and document list</x:t>
        </x:is>
      </x:c>
      <x:c r="O251" s="86" t="inlineStr">
        <x:is>
          <x:t xml:space="preserve">Official amendment signatories</x:t>
        </x:is>
      </x:c>
      <x:c r="P251" s="46"/>
      <x:c r="Q251" s="47" t="str">
        <x:v>Unscored</x:v>
      </x:c>
      <x:c r="R251" s="47" t="str">
        <x:v>Replaces that specific task with methodologies assessing risks to rights and freedoms. The broader scope may support compliance but its net effect on PET-specific assessment is indeterminate.</x:v>
      </x:c>
      <x:c r="S251" s="47" t="str">
        <x:v>Low</x:v>
      </x:c>
      <x:c r="T251" s="47" t="str">
        <x:v>No</x:v>
      </x:c>
      <x:c r="U251" s="47" t="str">
        <x:v>Not addressed</x:v>
      </x:c>
      <x:c r="V251" s="47" t="str">
        <x:v>Broader rights-and-freedoms risk assessment.</x:v>
      </x:c>
      <x:c r="W251" s="47" t="str">
        <x:v>Point(b) requires recipient-related re-identification criteria.</x:v>
      </x:c>
      <x:c r="X251" s="47" t="str">
        <x:v>Would replace recipient re-identification criteria with methodologies for assessing risks to rights and freedoms. The justification explicitly includes anonymisation and pseudonymisation in the proposed harmonisation framework.</x:v>
      </x:c>
      <x:c r="Y251" s="47" t="str">
        <x:v>PET-specific direction cannot be isolated from the legal/governance change.</x:v>
      </x:c>
      <x:c r="Z251" s="47" t="str">
        <x:v>Amendment 1280; Article 3 – paragraph 1 – point 10 Regulation (EU) 2016/679 Article 41a – paragraph 2 – point b</x:v>
      </x:c>
      <x:c r="AA251" s="47" t="str">
        <x:v>Amendment 1280; Article 3 – paragraph 1 – point 10 Regulation (EU) 2016/679 Article 41a – paragraph 2 – point b</x:v>
      </x:c>
      <x:c r="AB251" s="47" t="str">
        <x:v>Official Parliament PDF PE791.873v01-00 downloaded through browser; full amendment compared against Commission/present left-column text and individual signatory heading; analytical PET score, not a vote or inferred personal belief.</x:v>
      </x:c>
      <x:c r="AC251" s="48" t="n">
        <x:v>46289</x:v>
      </x:c>
      <x:c r="AD251" s="47" t="str">
        <x:v>PET-MEP-251</x:v>
      </x:c>
      <x:c r="AE251" t="n">
        <x:f>IF(ISNUMBER(P251),1,0)</x:f>
        <x:v>0</x:v>
      </x:c>
    </x:row>
    <x:row r="252" ht="112" customHeight="1">
      <x:c r="A252" s="84" t="str">
        <x:v>Digital Omnibus COM(2025)837 — MEP amendment 1281 (PE791.873v01-00)</x:v>
      </x:c>
      <x:c r="B252" s="84" t="str">
        <x:v>Related safeguard</x:v>
      </x:c>
      <x:c r="C252" s="84" t="str">
        <x:v>Oliver Schenk, Eva Maydell, Andrea Wechsler, Angelika Niebler, Monika Hohlmeier, Dimitris Tsiodras, Christian Doleschal, Axel Voss, Marie-Sophie Lanig, Ana Miguel Pedro, Marion Walsmann, Lena Düpont, Romana Tomc, François-Xavier Bellamy</x:v>
      </x:c>
      <x:c r="D252" s="84" t="str"/>
      <x:c r="E252" s="84" t="str">
        <x:v>Named signatories to tabled amendment</x:v>
      </x:c>
      <x:c r="F252" s="84" t="str">
        <x:v>Amendment 1281; Article 3 – paragraph 1 – point 10 Regulation (EU) 2016/679 Article 41a – paragraph 2 – point ba (new)</x:v>
      </x:c>
      <x:c r="G252" s="84" t="str">
        <x:v>European Parliament proposed amendment
Proposed committee amendment; not adopted legislation</x:v>
      </x:c>
      <x:c r="H252" s="84" t="str">
        <x:v>Technical, organisational and contractual barriers to re-identification</x:v>
      </x:c>
      <x:c r="I252" s="84" t="str">
        <x:v>Would add assessment of technical, administrative, organisational and contractual measures capable of preventing re-identification risk.</x:v>
      </x:c>
      <x:c r="J252" s="84" t="str">
        <x:v>No present binding effect. Proposed change to Digital Omnibus 2025/0360(COD); its inclusion here does not imply committee, plenary or final adoption.</x:v>
      </x:c>
      <x:c r="K252" s="85" t="n">
        <x:v>46230.5</x:v>
      </x:c>
      <x:c r="L252" s="86" t="inlineStr">
        <x:is>
          <x:t xml:space="preserve">European Parliament joint ITRE–LIBE amendments 1261–1564, 27 July 2026</x:t>
        </x:is>
      </x:c>
      <x:c r="M252"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52" s="86" t="inlineStr">
        <x:is>
          <x:t xml:space="preserve">Official procedure and document list</x:t>
        </x:is>
      </x:c>
      <x:c r="O252" s="86" t="inlineStr">
        <x:is>
          <x:t xml:space="preserve">Official amendment signatories</x:t>
        </x:is>
      </x:c>
      <x:c r="P252" s="49" t="n">
        <x:v>1</x:v>
      </x:c>
      <x:c r="Q252" s="50" t="str">
        <x:v>Favourable</x:v>
      </x:c>
      <x:c r="R252" s="50" t="str">
        <x:v>Adds assessment of technical and complementary measures that prevent re-identification. This gives privacy-protective technical measures limited additional recognition in the framework.</x:v>
      </x:c>
      <x:c r="S252" s="50" t="str">
        <x:v>High</x:v>
      </x:c>
      <x:c r="T252" s="50" t="str">
        <x:v>Yes</x:v>
      </x:c>
      <x:c r="U252" s="50" t="str">
        <x:v>Not addressed</x:v>
      </x:c>
      <x:c r="V252" s="50" t="str">
        <x:v>Technical, administrative, organisational and contractual measures considered.</x:v>
      </x:c>
      <x:c r="W252" s="50" t="str">
        <x:v>No point(ba) separately requires assessment of re-identification-prevention measures.</x:v>
      </x:c>
      <x:c r="X252" s="50" t="str">
        <x:v>Would add assessment of technical, administrative, organisational and contractual measures capable of preventing re-identification risk.</x:v>
      </x:c>
      <x:c r="Y252" s="50" t="str"/>
      <x:c r="Z252" s="50" t="str">
        <x:v>Amendment 1281; Article 3 – paragraph 1 – point 10 Regulation (EU) 2016/679 Article 41a – paragraph 2 – point ba (new)</x:v>
      </x:c>
      <x:c r="AA252" s="50" t="str">
        <x:v>Amendment 1281; Article 3 – paragraph 1 – point 10 Regulation (EU) 2016/679 Article 41a – paragraph 2 – point ba (new); printed page 12</x:v>
      </x:c>
      <x:c r="AB252" s="50" t="str">
        <x:v>Official Parliament PDF PE791.873v01-00 downloaded through browser; full amendment compared against Commission/present left-column text and individual signatory heading; analytical PET score, not a vote or inferred personal belief.</x:v>
      </x:c>
      <x:c r="AC252" s="51" t="n">
        <x:v>46289</x:v>
      </x:c>
      <x:c r="AD252" s="50" t="str">
        <x:v>PET-MEP-252</x:v>
      </x:c>
      <x:c r="AE252" t="n">
        <x:f>IF(ISNUMBER(P252),1,0)</x:f>
        <x:v>1</x:v>
      </x:c>
    </x:row>
    <x:row r="253" ht="112" customHeight="1">
      <x:c r="A253" s="84" t="str">
        <x:v>Digital Omnibus COM(2025)837 — MEP amendment 1282 (PE791.873v01-00)</x:v>
      </x:c>
      <x:c r="B253" s="84" t="str">
        <x:v>Related safeguard</x:v>
      </x:c>
      <x:c r="C253" s="84" t="str">
        <x:v>Axel Voss</x:v>
      </x:c>
      <x:c r="D253" s="84" t="str"/>
      <x:c r="E253" s="84" t="str">
        <x:v>Named signatories to tabled amendment</x:v>
      </x:c>
      <x:c r="F253" s="84" t="str">
        <x:v>Amendment 1282; Article 3 – paragraph 1 – point 10 Regulation (EU) 2016/679 Article 41a – paragraph 2 – point ba (new)</x:v>
      </x:c>
      <x:c r="G253" s="84" t="str">
        <x:v>European Parliament proposed amendment
Proposed committee amendment; not adopted legislation</x:v>
      </x:c>
      <x:c r="H253" s="84" t="str">
        <x:v>Anonymisation and pseudonymisation in justification; codes of conduct</x:v>
      </x:c>
      <x:c r="I253" s="84" t="str">
        <x:v>Would authorise establishing or approving Union codes of conduct where harmonisation is needed; its justification expressly links the wider package to anonymisation and pseudonymisation.</x:v>
      </x:c>
      <x:c r="J253" s="84" t="str">
        <x:v>No present binding effect. Proposed change to Digital Omnibus 2025/0360(COD); its inclusion here does not imply committee, plenary or final adoption.</x:v>
      </x:c>
      <x:c r="K253" s="85" t="n">
        <x:v>46230.5</x:v>
      </x:c>
      <x:c r="L253" s="86" t="inlineStr">
        <x:is>
          <x:t xml:space="preserve">European Parliament joint ITRE–LIBE amendments 1261–1564, 27 July 2026</x:t>
        </x:is>
      </x:c>
      <x:c r="M253" s="84" t="str">
        <x:v>Read full amendment and right-hand proposed text in official PDF text extraction; sponsors and target transcribed from the amendment. Named anonymisation/pseudonymisation references occur in the justification; operative effect is distinguished in the mapping.  Attribution: The proposing MEPs are the signatories named above this amendment in the official tabled-amendment document.</x:v>
      </x:c>
      <x:c r="N253" s="86" t="inlineStr">
        <x:is>
          <x:t xml:space="preserve">Official procedure and document list</x:t>
        </x:is>
      </x:c>
      <x:c r="O253" s="86" t="inlineStr">
        <x:is>
          <x:t xml:space="preserve">Official amendment signatories</x:t>
        </x:is>
      </x:c>
      <x:c r="P253" s="46" t="n">
        <x:v>0</x:v>
      </x:c>
      <x:c r="Q253" s="47" t="str">
        <x:v>Neutral or mixed</x:v>
      </x:c>
      <x:c r="R253" s="47" t="str">
        <x:v>Authorises establishing or approving Union codes of conduct. The operative addition is general GDPR governance; the PET references in its shared justification do not establish a separate PET deployment commitment.</x:v>
      </x:c>
      <x:c r="S253" s="47" t="str">
        <x:v>High</x:v>
      </x:c>
      <x:c r="T253" s="47" t="str">
        <x:v>Yes</x:v>
      </x:c>
      <x:c r="U253" s="47" t="str">
        <x:v>Not addressed</x:v>
      </x:c>
      <x:c r="V253" s="47" t="str">
        <x:v>GDPR compliance framework; justification rejects automatic exemptions.</x:v>
      </x:c>
      <x:c r="W253" s="47" t="str">
        <x:v>No point(ba) authorises this Union code route.</x:v>
      </x:c>
      <x:c r="X253" s="47" t="str">
        <x:v>Would authorise establishing or approving Union codes of conduct where harmonisation is needed; its justification expressly links the wider package to anonymisation and pseudonymisation.</x:v>
      </x:c>
      <x:c r="Y253" s="47" t="str"/>
      <x:c r="Z253" s="47" t="str">
        <x:v>Amendment 1282; Article 3 – paragraph 1 – point 10 Regulation (EU) 2016/679 Article 41a – paragraph 2 – point ba (new)</x:v>
      </x:c>
      <x:c r="AA253" s="47" t="str">
        <x:v>Amendment 1282; Article 3 – paragraph 1 – point 10 Regulation (EU) 2016/679 Article 41a – paragraph 2 – point ba (new)</x:v>
      </x:c>
      <x:c r="AB253" s="47" t="str">
        <x:v>Official Parliament PDF PE791.873v01-00 downloaded through browser; full amendment compared against Commission/present left-column text and individual signatory heading; analytical PET score, not a vote or inferred personal belief.</x:v>
      </x:c>
      <x:c r="AC253" s="48" t="n">
        <x:v>46289</x:v>
      </x:c>
      <x:c r="AD253" s="47" t="str">
        <x:v>PET-MEP-253</x:v>
      </x:c>
      <x:c r="AE253" t="n">
        <x:f>IF(ISNUMBER(P253),1,0)</x:f>
        <x:v>1</x:v>
      </x:c>
    </x:row>
    <x:row r="254" ht="112" customHeight="1">
      <x:c r="A254" s="84" t="str">
        <x:v>Digital Omnibus COM(2025)837 — MEP amendment 1283 (PE791.873v01-00)</x:v>
      </x:c>
      <x:c r="B254" s="84" t="str">
        <x:v>Related safeguard</x:v>
      </x:c>
      <x:c r="C254" s="84" t="str">
        <x:v>Axel Voss</x:v>
      </x:c>
      <x:c r="D254" s="84" t="str"/>
      <x:c r="E254" s="84" t="str">
        <x:v>Named signatories to tabled amendment</x:v>
      </x:c>
      <x:c r="F254" s="84" t="str">
        <x:v>Amendment 1283; Article 3 – paragraph 1 – point 10 Regulation (EU) 2016/679 Article 41a – paragraph 2 – point bb (new)</x:v>
      </x:c>
      <x:c r="G254" s="84" t="str">
        <x:v>European Parliament proposed amendment
Proposed committee amendment; not adopted legislation</x:v>
      </x:c>
      <x:c r="H254" s="84" t="str">
        <x:v>Anonymisation and pseudonymisation in justification; certification</x:v>
      </x:c>
      <x:c r="I254" s="84" t="str">
        <x:v>Would authorise establishing/approving certification, seals and marks including accreditation criteria; its justification expressly includes anonymisation/pseudonymisation within the wider harmonisation package.</x:v>
      </x:c>
      <x:c r="J254" s="84" t="str">
        <x:v>No present binding effect. Proposed change to Digital Omnibus 2025/0360(COD); its inclusion here does not imply committee, plenary or final adoption.</x:v>
      </x:c>
      <x:c r="K254" s="85" t="n">
        <x:v>46230.5</x:v>
      </x:c>
      <x:c r="L254" s="86" t="inlineStr">
        <x:is>
          <x:t xml:space="preserve">European Parliament joint ITRE–LIBE amendments 1261–1564, 27 July 2026</x:t>
        </x:is>
      </x:c>
      <x:c r="M254" s="84" t="str">
        <x:v>Read full amendment and right-hand proposed text in official PDF text extraction; sponsors and target transcribed from the amendment. Named anonymisation/pseudonymisation references occur in the justification; operative effect is distinguished in the mapping.  Attribution: The proposing MEPs are the signatories named above this amendment in the official tabled-amendment document.</x:v>
      </x:c>
      <x:c r="N254" s="86" t="inlineStr">
        <x:is>
          <x:t xml:space="preserve">Official procedure and document list</x:t>
        </x:is>
      </x:c>
      <x:c r="O254" s="86" t="inlineStr">
        <x:is>
          <x:t xml:space="preserve">Official amendment signatories</x:t>
        </x:is>
      </x:c>
      <x:c r="P254" s="49" t="n">
        <x:v>0</x:v>
      </x:c>
      <x:c r="Q254" s="50" t="str">
        <x:v>Neutral or mixed</x:v>
      </x:c>
      <x:c r="R254" s="50" t="str">
        <x:v>Authorises establishing or approving certification, seals and marks. The operative addition is general GDPR governance; the PET references in its shared justification do not establish a separate PET deployment commitment.</x:v>
      </x:c>
      <x:c r="S254" s="50" t="str">
        <x:v>High</x:v>
      </x:c>
      <x:c r="T254" s="50" t="str">
        <x:v>Yes</x:v>
      </x:c>
      <x:c r="U254" s="50" t="str">
        <x:v>Not addressed</x:v>
      </x:c>
      <x:c r="V254" s="50" t="str">
        <x:v>GDPR compliance framework; justification rejects automatic exemptions.</x:v>
      </x:c>
      <x:c r="W254" s="50" t="str">
        <x:v>No point(bb) authorises this certification route.</x:v>
      </x:c>
      <x:c r="X254" s="50" t="str">
        <x:v>Would authorise establishing/approving certification, seals and marks including accreditation criteria; its justification expressly includes anonymisation/pseudonymisation within the wider harmonisation package.</x:v>
      </x:c>
      <x:c r="Y254" s="50" t="str"/>
      <x:c r="Z254" s="50" t="str">
        <x:v>Amendment 1283; Article 3 – paragraph 1 – point 10 Regulation (EU) 2016/679 Article 41a – paragraph 2 – point bb (new)</x:v>
      </x:c>
      <x:c r="AA254" s="50" t="str">
        <x:v>Amendment 1283; Article 3 – paragraph 1 – point 10 Regulation (EU) 2016/679 Article 41a – paragraph 2 – point bb (new); printed page 13</x:v>
      </x:c>
      <x:c r="AB254" s="50" t="str">
        <x:v>Official Parliament PDF PE791.873v01-00 downloaded through browser; full amendment compared against Commission/present left-column text and individual signatory heading; analytical PET score, not a vote or inferred personal belief.</x:v>
      </x:c>
      <x:c r="AC254" s="51" t="n">
        <x:v>46289</x:v>
      </x:c>
      <x:c r="AD254" s="50" t="str">
        <x:v>PET-MEP-254</x:v>
      </x:c>
      <x:c r="AE254" t="n">
        <x:f>IF(ISNUMBER(P254),1,0)</x:f>
        <x:v>1</x:v>
      </x:c>
    </x:row>
    <x:row r="255" ht="112" customHeight="1">
      <x:c r="A255" s="84" t="str">
        <x:v>Digital Omnibus COM(2025)837 — MEP amendment 1284 (PE791.873v01-00)</x:v>
      </x:c>
      <x:c r="B255" s="84" t="str">
        <x:v>Related safeguard</x:v>
      </x:c>
      <x:c r="C255" s="84" t="str">
        <x:v>Axel Voss</x:v>
      </x:c>
      <x:c r="D255" s="84" t="str"/>
      <x:c r="E255" s="84" t="str">
        <x:v>Named signatories to tabled amendment</x:v>
      </x:c>
      <x:c r="F255" s="84" t="str">
        <x:v>Amendment 1284; Article 3 – paragraph 1 – point 10 Regulation (EU) 2016/679 Article 41a – paragraph 2 – point bc (new)</x:v>
      </x:c>
      <x:c r="G255" s="84" t="str">
        <x:v>European Parliament proposed amendment
Proposed committee amendment; not adopted legislation</x:v>
      </x:c>
      <x:c r="H255" s="84" t="str">
        <x:v>Technical and organisational measures; anonymisation/pseudonymisation in justification</x:v>
      </x:c>
      <x:c r="I255" s="84" t="str">
        <x:v>Would empower specification of common technical and organisational measures to demonstrate GDPR compliance. Its justification expressly discusses anonymisation and pseudonymisation.</x:v>
      </x:c>
      <x:c r="J255" s="84" t="str">
        <x:v>No present binding effect. Proposed change to Digital Omnibus 2025/0360(COD); its inclusion here does not imply committee, plenary or final adoption.</x:v>
      </x:c>
      <x:c r="K255" s="85" t="n">
        <x:v>46230.5</x:v>
      </x:c>
      <x:c r="L255" s="86" t="inlineStr">
        <x:is>
          <x:t xml:space="preserve">European Parliament joint ITRE–LIBE amendments 1261–1564, 27 July 2026</x:t>
        </x:is>
      </x:c>
      <x:c r="M255" s="84" t="str">
        <x:v>Read full amendment and right-hand proposed text in official PDF text extraction; sponsors and target transcribed from the amendment. Named anonymisation/pseudonymisation references occur in the justification; operative effect is distinguished in the mapping.  Attribution: The proposing MEPs are the signatories named above this amendment in the official tabled-amendment document.</x:v>
      </x:c>
      <x:c r="N255" s="86" t="inlineStr">
        <x:is>
          <x:t xml:space="preserve">Official procedure and document list</x:t>
        </x:is>
      </x:c>
      <x:c r="O255" s="86" t="inlineStr">
        <x:is>
          <x:t xml:space="preserve">Official amendment signatories</x:t>
        </x:is>
      </x:c>
      <x:c r="P255" s="46" t="n">
        <x:v>0</x:v>
      </x:c>
      <x:c r="Q255" s="47" t="str">
        <x:v>Neutral or mixed</x:v>
      </x:c>
      <x:c r="R255" s="47" t="str">
        <x:v>Authorises specifying common technical and organisational compliance measures. The operative addition is general GDPR governance; the PET references in its shared justification do not establish a separate PET deployment commitment.</x:v>
      </x:c>
      <x:c r="S255" s="47" t="str">
        <x:v>High</x:v>
      </x:c>
      <x:c r="T255" s="47" t="str">
        <x:v>Yes</x:v>
      </x:c>
      <x:c r="U255" s="47" t="str">
        <x:v>Not addressed</x:v>
      </x:c>
      <x:c r="V255" s="47" t="str">
        <x:v>GDPR compliance framework; justification rejects automatic exemptions.</x:v>
      </x:c>
      <x:c r="W255" s="47" t="str">
        <x:v>No point(bc) specifies this common-measures route.</x:v>
      </x:c>
      <x:c r="X255" s="47" t="str">
        <x:v>Would empower specification of common technical and organisational measures to demonstrate GDPR compliance. Its justification expressly discusses anonymisation and pseudonymisation.</x:v>
      </x:c>
      <x:c r="Y255" s="47" t="str"/>
      <x:c r="Z255" s="47" t="str">
        <x:v>Amendment 1284; Article 3 – paragraph 1 – point 10 Regulation (EU) 2016/679 Article 41a – paragraph 2 – point bc (new)</x:v>
      </x:c>
      <x:c r="AA255" s="47" t="str">
        <x:v>Amendment 1284; Article 3 – paragraph 1 – point 10 Regulation (EU) 2016/679 Article 41a – paragraph 2 – point bc (new); printed page 14</x:v>
      </x:c>
      <x:c r="AB255" s="47" t="str">
        <x:v>Official Parliament PDF PE791.873v01-00 downloaded through browser; full amendment compared against Commission/present left-column text and individual signatory heading; analytical PET score, not a vote or inferred personal belief.</x:v>
      </x:c>
      <x:c r="AC255" s="48" t="n">
        <x:v>46289</x:v>
      </x:c>
      <x:c r="AD255" s="47" t="str">
        <x:v>PET-MEP-255</x:v>
      </x:c>
      <x:c r="AE255" t="n">
        <x:f>IF(ISNUMBER(P255),1,0)</x:f>
        <x:v>1</x:v>
      </x:c>
    </x:row>
    <x:row r="256" ht="112" customHeight="1">
      <x:c r="A256" s="84" t="str">
        <x:v>Digital Omnibus COM(2025)837 — MEP amendment 1285 (PE791.873v01-00)</x:v>
      </x:c>
      <x:c r="B256" s="84" t="str">
        <x:v>Related safeguard</x:v>
      </x:c>
      <x:c r="C256" s="84" t="str">
        <x:v>Axel Voss</x:v>
      </x:c>
      <x:c r="D256" s="84" t="str"/>
      <x:c r="E256" s="84" t="str">
        <x:v>Named signatories to tabled amendment</x:v>
      </x:c>
      <x:c r="F256" s="84" t="str">
        <x:v>Amendment 1285; Article 3 – paragraph 1 – point 10 Regulation (EU) 2016/679 Article 41a – paragraph 2 – point bd (new)</x:v>
      </x:c>
      <x:c r="G256" s="84" t="str">
        <x:v>European Parliament proposed amendment
Proposed committee amendment; not adopted legislation</x:v>
      </x:c>
      <x:c r="H256" s="84" t="str">
        <x:v>Anonymisation and pseudonymisation in justification; sectoral harmonisation</x:v>
      </x:c>
      <x:c r="I256" s="84" t="str">
        <x:v>Would authorise identification of sectoral circumstances, processing operations and use cases needing harmonised interpretation. Its justification expressly includes anonymisation/pseudonymisation.</x:v>
      </x:c>
      <x:c r="J256" s="84" t="str">
        <x:v>No present binding effect. Proposed change to Digital Omnibus 2025/0360(COD); its inclusion here does not imply committee, plenary or final adoption.</x:v>
      </x:c>
      <x:c r="K256" s="85" t="n">
        <x:v>46230.5</x:v>
      </x:c>
      <x:c r="L256" s="86" t="inlineStr">
        <x:is>
          <x:t xml:space="preserve">European Parliament joint ITRE–LIBE amendments 1261–1564, 27 July 2026</x:t>
        </x:is>
      </x:c>
      <x:c r="M256" s="84" t="str">
        <x:v>Read full amendment and right-hand proposed text in official PDF text extraction; sponsors and target transcribed from the amendment. Named anonymisation/pseudonymisation references occur in the justification; operative effect is distinguished in the mapping.  Attribution: The proposing MEPs are the signatories named above this amendment in the official tabled-amendment document.</x:v>
      </x:c>
      <x:c r="N256" s="86" t="inlineStr">
        <x:is>
          <x:t xml:space="preserve">Official procedure and document list</x:t>
        </x:is>
      </x:c>
      <x:c r="O256" s="86" t="inlineStr">
        <x:is>
          <x:t xml:space="preserve">Official amendment signatories</x:t>
        </x:is>
      </x:c>
      <x:c r="P256" s="49" t="n">
        <x:v>0</x:v>
      </x:c>
      <x:c r="Q256" s="50" t="str">
        <x:v>Neutral or mixed</x:v>
      </x:c>
      <x:c r="R256" s="50" t="str">
        <x:v>Authorises identifying sectoral cases needing harmonised interpretation. The operative addition is general GDPR governance; the PET references in its shared justification do not establish a separate PET deployment commitment.</x:v>
      </x:c>
      <x:c r="S256" s="50" t="str">
        <x:v>High</x:v>
      </x:c>
      <x:c r="T256" s="50" t="str">
        <x:v>Yes</x:v>
      </x:c>
      <x:c r="U256" s="50" t="str">
        <x:v>Not addressed</x:v>
      </x:c>
      <x:c r="V256" s="50" t="str">
        <x:v>GDPR compliance framework; justification rejects automatic exemptions.</x:v>
      </x:c>
      <x:c r="W256" s="50" t="str">
        <x:v>No point(bd) establishes this sectoral-interpretation task.</x:v>
      </x:c>
      <x:c r="X256" s="50" t="str">
        <x:v>Would authorise identification of sectoral circumstances, processing operations and use cases needing harmonised interpretation. Its justification expressly includes anonymisation/pseudonymisation.</x:v>
      </x:c>
      <x:c r="Y256" s="50" t="str"/>
      <x:c r="Z256" s="50" t="str">
        <x:v>Amendment 1285; Article 3 – paragraph 1 – point 10 Regulation (EU) 2016/679 Article 41a – paragraph 2 – point bd (new)</x:v>
      </x:c>
      <x:c r="AA256" s="50" t="str">
        <x:v>Amendment 1285; Article 3 – paragraph 1 – point 10 Regulation (EU) 2016/679 Article 41a – paragraph 2 – point bd (new)</x:v>
      </x:c>
      <x:c r="AB256" s="50" t="str">
        <x:v>Official Parliament PDF PE791.873v01-00 downloaded through browser; full amendment compared against Commission/present left-column text and individual signatory heading; analytical PET score, not a vote or inferred personal belief.</x:v>
      </x:c>
      <x:c r="AC256" s="51" t="n">
        <x:v>46289</x:v>
      </x:c>
      <x:c r="AD256" s="50" t="str">
        <x:v>PET-MEP-256</x:v>
      </x:c>
      <x:c r="AE256" t="n">
        <x:f>IF(ISNUMBER(P256),1,0)</x:f>
        <x:v>1</x:v>
      </x:c>
    </x:row>
    <x:row r="257" ht="112" customHeight="1">
      <x:c r="A257" s="84" t="str">
        <x:v>Digital Omnibus COM(2025)837 — MEP amendment 1286 (PE791.873v01-00)</x:v>
      </x:c>
      <x:c r="B257" s="84" t="str">
        <x:v>Related safeguard</x:v>
      </x:c>
      <x:c r="C257" s="84" t="str">
        <x:v>Michael McNamara, Irena Joveva, Oihane Agirregoitia Martínez, Veronika Cifrová Ostrihoňová, Christophe Grudler</x:v>
      </x:c>
      <x:c r="D257" s="84" t="str"/>
      <x:c r="E257" s="84" t="str">
        <x:v>Named signatories to tabled amendment</x:v>
      </x:c>
      <x:c r="F257" s="84" t="str">
        <x:v>Amendment 1286; Article 3 – paragraph 1 – point 10 Regulation (EU) 2016/679 Article 41a – paragraph 3</x:v>
      </x:c>
      <x:c r="G257" s="84" t="str">
        <x:v>European Parliament proposed amendment
Proposed committee amendment; not adopted legislation</x:v>
      </x:c>
      <x:c r="H257" s="84" t="str">
        <x:v>Evidence of non-reidentifiability</x:v>
      </x:c>
      <x:c r="I257" s="84" t="str">
        <x:v>Would delete paragraph 3, which lets compliance with implementing-act means/criteria provide evidence that data cannot re-identify people.</x:v>
      </x:c>
      <x:c r="J257" s="84" t="str">
        <x:v>No present binding effect. Proposed change to Digital Omnibus 2025/0360(COD); its inclusion here does not imply committee, plenary or final adoption.</x:v>
      </x:c>
      <x:c r="K257" s="85" t="n">
        <x:v>46230.5</x:v>
      </x:c>
      <x:c r="L257" s="86" t="inlineStr">
        <x:is>
          <x:t xml:space="preserve">European Parliament joint ITRE–LIBE amendments 1261–1564, 27 July 2026</x:t>
        </x:is>
      </x:c>
      <x:c r="M257"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57" s="86" t="inlineStr">
        <x:is>
          <x:t xml:space="preserve">Official procedure and document list</x:t>
        </x:is>
      </x:c>
      <x:c r="O257" s="86" t="inlineStr">
        <x:is>
          <x:t xml:space="preserve">Official amendment signatories</x:t>
        </x:is>
      </x:c>
      <x:c r="P257" s="46"/>
      <x:c r="Q257" s="47" t="str">
        <x:v>Unscored</x:v>
      </x:c>
      <x:c r="R257" s="47" t="str">
        <x:v>Deletes the framework’s evidentiary clause. This removes one route for demonstrating non-re-identifiability, but its isolated effect cannot reliably distinguish PET opposition from opposition to that governance mechanism.</x:v>
      </x:c>
      <x:c r="S257" s="47" t="str">
        <x:v>Low</x:v>
      </x:c>
      <x:c r="T257" s="47" t="str">
        <x:v>No</x:v>
      </x:c>
      <x:c r="U257" s="47" t="str">
        <x:v>Not addressed</x:v>
      </x:c>
      <x:c r="V257" s="47" t="str">
        <x:v>Removes implementing-act evidentiary route; underlying GDPR assessment remains relevant.</x:v>
      </x:c>
      <x:c r="W257" s="47" t="str">
        <x:v>Paragraph3 permits implementing-act means and criteria to evidence non-re-identifiability.</x:v>
      </x:c>
      <x:c r="X257" s="47" t="str">
        <x:v>Would delete paragraph 3, which lets compliance with implementing-act means/criteria provide evidence that data cannot re-identify people.</x:v>
      </x:c>
      <x:c r="Y257" s="47" t="str">
        <x:v>PET-specific direction cannot be isolated from the legal/governance change.</x:v>
      </x:c>
      <x:c r="Z257" s="47" t="str">
        <x:v>Amendment 1286; Article 3 – paragraph 1 – point 10 Regulation (EU) 2016/679 Article 41a – paragraph 3</x:v>
      </x:c>
      <x:c r="AA257" s="47" t="str">
        <x:v>Amendment 1286; Article 3 – paragraph 1 – point 10 Regulation (EU) 2016/679 Article 41a – paragraph 3; printed page 15</x:v>
      </x:c>
      <x:c r="AB257" s="47" t="str">
        <x:v>Official Parliament PDF PE791.873v01-00 downloaded through browser; full amendment compared against Commission/present left-column text and individual signatory heading; analytical PET score, not a vote or inferred personal belief.</x:v>
      </x:c>
      <x:c r="AC257" s="48" t="n">
        <x:v>46289</x:v>
      </x:c>
      <x:c r="AD257" s="47" t="str">
        <x:v>PET-MEP-257</x:v>
      </x:c>
      <x:c r="AE257" t="n">
        <x:f>IF(ISNUMBER(P257),1,0)</x:f>
        <x:v>0</x:v>
      </x:c>
    </x:row>
    <x:row r="258" ht="98" customHeight="1">
      <x:c r="A258" s="84" t="str">
        <x:v>Digital Omnibus COM(2025)837 — MEP amendment 1287 (PE791.873v01-00)</x:v>
      </x:c>
      <x:c r="B258" s="84" t="str">
        <x:v>Named technique</x:v>
      </x:c>
      <x:c r="C258" s="84" t="str">
        <x:v>Francesco Torselli</x:v>
      </x:c>
      <x:c r="D258" s="84" t="str"/>
      <x:c r="E258" s="84" t="str">
        <x:v>Named signatories to tabled amendment</x:v>
      </x:c>
      <x:c r="F258" s="84" t="str">
        <x:v>Amendment 1287; Article 3 – paragraph 1 – point 10 Regulation (EU) 2016/679 Article 41a – paragraph 3</x:v>
      </x:c>
      <x:c r="G258" s="84" t="str">
        <x:v>European Parliament proposed amendment
Proposed committee amendment; not adopted legislation</x:v>
      </x:c>
      <x:c r="H258" s="84" t="str">
        <x:v>Pseudonymisation; key separation; logical segregation; access controls</x:v>
      </x:c>
      <x:c r="I258" s="84" t="str">
        <x:v>Would treat pseudonymised intra-group data as non-personal for an undertaking when binding arrangements and effective technical/organisational measures prevent access to identifying information, prohibit re-identification and exclude other reasonably likely means of identification.</x:v>
      </x:c>
      <x:c r="J258" s="84" t="str">
        <x:v>No present binding effect. Proposed change to Digital Omnibus 2025/0360(COD); its inclusion here does not imply committee, plenary or final adoption.</x:v>
      </x:c>
      <x:c r="K258" s="85" t="n">
        <x:v>46230.5</x:v>
      </x:c>
      <x:c r="L258" s="86" t="inlineStr">
        <x:is>
          <x:t xml:space="preserve">European Parliament joint ITRE–LIBE amendments 1261–1564, 27 July 2026</x:t>
        </x:is>
      </x:c>
      <x:c r="M258" s="84" t="str">
        <x:v>Read full amendment and right-hand proposed text in official PDF text extraction; sponsors and target transcribed from the amendment.  Attribution: The proposing MEPs are the signatories named above this amendment in the official tabled-amendment document.</x:v>
      </x:c>
      <x:c r="N258" s="86" t="inlineStr">
        <x:is>
          <x:t xml:space="preserve">Official procedure and document list</x:t>
        </x:is>
      </x:c>
      <x:c r="O258" s="86" t="inlineStr">
        <x:is>
          <x:t xml:space="preserve">Official amendment signatories</x:t>
        </x:is>
      </x:c>
      <x:c r="P258" s="49"/>
      <x:c r="Q258" s="50" t="str">
        <x:v>Unscored</x:v>
      </x:c>
      <x:c r="R258" s="50" t="str">
        <x:v>Replaces that route with conditional non-personal status for pseudonymised intra-group data. Because its principal effect is a legal-classification threshold, greater or lesser support for the privacy function of PETs cannot be isolated.</x:v>
      </x:c>
      <x:c r="S258" s="50" t="str">
        <x:v>Low</x:v>
      </x:c>
      <x:c r="T258" s="50" t="str">
        <x:v>No</x:v>
      </x:c>
      <x:c r="U258" s="50" t="str">
        <x:v>Not addressed</x:v>
      </x:c>
      <x:c r="V258" s="50" t="str">
        <x:v>Binding arrangements, segregation/access controls, no likely access to keys, re-identification prohibition and demonstrated effectiveness.</x:v>
      </x:c>
      <x:c r="W258" s="50" t="str">
        <x:v>Paragraph3 provides a general implementing-act evidentiary route.</x:v>
      </x:c>
      <x:c r="X258" s="50" t="str">
        <x:v>Would treat pseudonymised intra-group data as non-personal for an undertaking when binding arrangements and effective technical/organisational measures prevent access to identifying information, prohibit re-identification and exclude other reasonably likely means of identification.</x:v>
      </x:c>
      <x:c r="Y258" s="50" t="str">
        <x:v>PET-specific direction cannot be isolated from the legal/governance change.</x:v>
      </x:c>
      <x:c r="Z258" s="50" t="str">
        <x:v>Amendment 1287; Article 3 – paragraph 1 – point 10 Regulation (EU) 2016/679 Article 41a – paragraph 3</x:v>
      </x:c>
      <x:c r="AA258" s="50" t="str">
        <x:v>Amendment 1287; Article 3 – paragraph 1 – point 10 Regulation (EU) 2016/679 Article 41a – paragraph 3; printed page 16</x:v>
      </x:c>
      <x:c r="AB258" s="50" t="str">
        <x:v>Official Parliament PDF PE791.873v01-00 downloaded through browser; full amendment compared against Commission/present left-column text and individual signatory heading; analytical PET score, not a vote or inferred personal belief.</x:v>
      </x:c>
      <x:c r="AC258" s="51" t="n">
        <x:v>46289</x:v>
      </x:c>
      <x:c r="AD258" s="50" t="str">
        <x:v>PET-MEP-258</x:v>
      </x:c>
      <x:c r="AE258" t="n">
        <x:f>IF(ISNUMBER(P258),1,0)</x:f>
        <x:v>0</x:v>
      </x:c>
    </x:row>
    <x:row r="259" ht="112" customHeight="1">
      <x:c r="A259" s="84" t="str">
        <x:v>Digital Omnibus COM(2025)837 — MEP amendment 1288 (PE791.873v01-00)</x:v>
      </x:c>
      <x:c r="B259" s="84" t="str">
        <x:v>Related safeguard</x:v>
      </x:c>
      <x:c r="C259" s="84" t="str">
        <x:v>Julie Rechagneux, Mélanie Disdier, Aleksandar Nikolic, Pierre-Romain Thionnet, Alexandre Varaut, Fabrice Leggeri, Marion Maréchal, Christophe Bay</x:v>
      </x:c>
      <x:c r="D259" s="84" t="str"/>
      <x:c r="E259" s="84" t="str">
        <x:v>Named signatories to tabled amendment</x:v>
      </x:c>
      <x:c r="F259" s="84" t="str">
        <x:v>Amendment 1288; Article 3 – paragraph 1 – point 10 Regulation (EU) 2016/679 Article 41a – Paragraph 3</x:v>
      </x:c>
      <x:c r="G259" s="84" t="str">
        <x:v>European Parliament proposed amendment
Proposed committee amendment; not adopted legislation</x:v>
      </x:c>
      <x:c r="H259" s="84" t="str">
        <x:v>Technical/organisational measures reducing re-identification</x:v>
      </x:c>
      <x:c r="I259" s="84" t="str">
        <x:v>Would let controllers, processors, holders and recipients rely on guideline measures as evidence of unlikely re-identification and GDPR compliance, including consent obligations; preserves case-specific authority assessment and CJEU interpretation.</x:v>
      </x:c>
      <x:c r="J259" s="84" t="str">
        <x:v>No present binding effect. Proposed change to Digital Omnibus 2025/0360(COD); its inclusion here does not imply committee, plenary or final adoption.</x:v>
      </x:c>
      <x:c r="K259" s="85" t="n">
        <x:v>46230.5</x:v>
      </x:c>
      <x:c r="L259" s="86" t="inlineStr">
        <x:is>
          <x:t xml:space="preserve">European Parliament joint ITRE–LIBE amendments 1261–1564, 27 July 2026</x:t>
        </x:is>
      </x:c>
      <x:c r="M259"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59" s="86" t="inlineStr">
        <x:is>
          <x:t xml:space="preserve">Official procedure and document list</x:t>
        </x:is>
      </x:c>
      <x:c r="O259" s="86" t="inlineStr">
        <x:is>
          <x:t xml:space="preserve">Official amendment signatories</x:t>
        </x:is>
      </x:c>
      <x:c r="P259" s="46" t="n">
        <x:v>1</x:v>
      </x:c>
      <x:c r="Q259" s="47" t="str">
        <x:v>Favourable</x:v>
      </x:c>
      <x:c r="R259" s="47" t="str">
        <x:v>Expressly recognises technical and organisational measures in guidelines as compliance evidence for several actors. This modestly strengthens the practical evidentiary role of those measures while retaining individual assessment.</x:v>
      </x:c>
      <x:c r="S259" s="47" t="str">
        <x:v>Medium</x:v>
      </x:c>
      <x:c r="T259" s="47" t="str">
        <x:v>Yes</x:v>
      </x:c>
      <x:c r="U259" s="47" t="str">
        <x:v>Not addressed</x:v>
      </x:c>
      <x:c r="V259" s="47" t="str">
        <x:v>Case-specific supervisory-authority review and CJEU interpretation preserved.</x:v>
      </x:c>
      <x:c r="W259" s="47" t="str">
        <x:v>Paragraph3 recognises implementing-act means and criteria as evidence of non-re-identifiability.</x:v>
      </x:c>
      <x:c r="X259" s="47" t="str">
        <x:v>Would let controllers, processors, holders and recipients rely on guideline measures as evidence of unlikely re-identification and GDPR compliance, including consent obligations; preserves case-specific authority assessment and CJEU interpretation.</x:v>
      </x:c>
      <x:c r="Y259" s="47" t="str"/>
      <x:c r="Z259" s="47" t="str">
        <x:v>Amendment 1288; Article 3 – paragraph 1 – point 10 Regulation (EU) 2016/679 Article 41a – Paragraph 3</x:v>
      </x:c>
      <x:c r="AA259" s="47" t="str">
        <x:v>Amendment 1288; Article 3 – paragraph 1 – point 10 Regulation (EU) 2016/679 Article 41a – Paragraph 3</x:v>
      </x:c>
      <x:c r="AB259" s="47" t="str">
        <x:v>Official Parliament PDF PE791.873v01-00 downloaded through browser; full amendment compared against Commission/present left-column text and individual signatory heading; analytical PET score, not a vote or inferred personal belief.</x:v>
      </x:c>
      <x:c r="AC259" s="48" t="n">
        <x:v>46289</x:v>
      </x:c>
      <x:c r="AD259" s="47" t="str">
        <x:v>PET-MEP-259</x:v>
      </x:c>
      <x:c r="AE259" t="n">
        <x:f>IF(ISNUMBER(P259),1,0)</x:f>
        <x:v>1</x:v>
      </x:c>
    </x:row>
    <x:row r="260" ht="98" customHeight="1">
      <x:c r="A260" s="84" t="str">
        <x:v>Digital Omnibus COM(2025)837 — MEP amendment 1289 (PE791.873v01-00)</x:v>
      </x:c>
      <x:c r="B260" s="84" t="str">
        <x:v>Named technique</x:v>
      </x:c>
      <x:c r="C260" s="84" t="str">
        <x:v>Oliver Schenk, Andrea Wechsler, Angelika Niebler, Monika Hohlmeier, Dimitris Tsiodras, Christian Doleschal, Axel Voss, Marie-Sophie Lanig, Ana Miguel Pedro, Marion Walsmann, Romana Tomc, Lena Düpont, Aura Salla, François-Xavier Bellamy</x:v>
      </x:c>
      <x:c r="D260" s="84" t="str"/>
      <x:c r="E260" s="84" t="str">
        <x:v>Named signatories to tabled amendment</x:v>
      </x:c>
      <x:c r="F260" s="84" t="str">
        <x:v>Amendment 1289; Article 3 – paragraph 1 – point 10 Regulation (EU) 2016/679 Article 41a – paragraph 3</x:v>
      </x:c>
      <x:c r="G260" s="84" t="str">
        <x:v>European Parliament proposed amendment
Proposed committee amendment; not adopted legislation</x:v>
      </x:c>
      <x:c r="H260" s="84" t="str">
        <x:v>Pseudonymisation; technical and organisational safeguards</x:v>
      </x:c>
      <x:c r="I260" s="84" t="str">
        <x:v>Would permit use of implementing-act measures and criteria as evidence that pseudonymised data do not lead to re-identification in a specific case.</x:v>
      </x:c>
      <x:c r="J260" s="84" t="str">
        <x:v>No present binding effect. Proposed change to Digital Omnibus 2025/0360(COD); its inclusion here does not imply committee, plenary or final adoption.</x:v>
      </x:c>
      <x:c r="K260" s="85" t="n">
        <x:v>46230.5</x:v>
      </x:c>
      <x:c r="L260" s="86" t="inlineStr">
        <x:is>
          <x:t xml:space="preserve">European Parliament joint ITRE–LIBE amendments 1261–1564, 27 July 2026</x:t>
        </x:is>
      </x:c>
      <x:c r="M260" s="84" t="str">
        <x:v>Read full amendment and right-hand proposed text in official PDF text extraction; sponsors and target transcribed from the amendment.  Attribution: The proposing MEPs are the signatories named above this amendment in the official tabled-amendment document.</x:v>
      </x:c>
      <x:c r="N260" s="86" t="inlineStr">
        <x:is>
          <x:t xml:space="preserve">Official procedure and document list</x:t>
        </x:is>
      </x:c>
      <x:c r="O260" s="86" t="inlineStr">
        <x:is>
          <x:t xml:space="preserve">Official amendment signatories</x:t>
        </x:is>
      </x:c>
      <x:c r="P260" s="49" t="n">
        <x:v>1</x:v>
      </x:c>
      <x:c r="Q260" s="50" t="str">
        <x:v>Favourable</x:v>
      </x:c>
      <x:c r="R260" s="50" t="str">
        <x:v>Specifies technical and organisational measures and expressly applies the evidentiary route to pseudonymised data. This adds limited recognition of that technique while requiring a specific-case assessment.</x:v>
      </x:c>
      <x:c r="S260" s="50" t="str">
        <x:v>High</x:v>
      </x:c>
      <x:c r="T260" s="50" t="str">
        <x:v>Yes</x:v>
      </x:c>
      <x:c r="U260" s="50" t="str">
        <x:v>Not addressed</x:v>
      </x:c>
      <x:c r="V260" s="50" t="str">
        <x:v>Specific-case assessment; implementing-act measures and criteria.</x:v>
      </x:c>
      <x:c r="W260" s="50" t="str">
        <x:v>Paragraph3 refers generally to means and criteria showing that data cannot re-identify people.</x:v>
      </x:c>
      <x:c r="X260" s="50" t="str">
        <x:v>Would permit use of implementing-act measures and criteria as evidence that pseudonymised data do not lead to re-identification in a specific case.</x:v>
      </x:c>
      <x:c r="Y260" s="50" t="str"/>
      <x:c r="Z260" s="50" t="str">
        <x:v>Amendment 1289; Article 3 – paragraph 1 – point 10 Regulation (EU) 2016/679 Article 41a – paragraph 3</x:v>
      </x:c>
      <x:c r="AA260" s="50" t="str">
        <x:v>Amendment 1289; Article 3 – paragraph 1 – point 10 Regulation (EU) 2016/679 Article 41a – paragraph 3; printed page 17</x:v>
      </x:c>
      <x:c r="AB260" s="50" t="str">
        <x:v>Official Parliament PDF PE791.873v01-00 downloaded through browser; full amendment compared against Commission/present left-column text and individual signatory heading; analytical PET score, not a vote or inferred personal belief.</x:v>
      </x:c>
      <x:c r="AC260" s="51" t="n">
        <x:v>46289</x:v>
      </x:c>
      <x:c r="AD260" s="50" t="str">
        <x:v>PET-MEP-260</x:v>
      </x:c>
      <x:c r="AE260" t="n">
        <x:f>IF(ISNUMBER(P260),1,0)</x:f>
        <x:v>1</x:v>
      </x:c>
    </x:row>
    <x:row r="261" ht="112" customHeight="1">
      <x:c r="A261" s="84" t="str">
        <x:v>Digital Omnibus COM(2025)837 — MEP amendment 1290 (PE791.873v01-00)</x:v>
      </x:c>
      <x:c r="B261" s="84" t="str">
        <x:v>Related safeguard</x:v>
      </x:c>
      <x:c r="C261" s="84" t="str">
        <x:v>Henrik Dahl</x:v>
      </x:c>
      <x:c r="D261" s="84" t="str"/>
      <x:c r="E261" s="84" t="str">
        <x:v>Named signatories to tabled amendment</x:v>
      </x:c>
      <x:c r="F261" s="84" t="str">
        <x:v>Amendment 1290; Article 3 – paragraph 1 – point 10 Regulation (EU) 2016/679 Article 41a – paragraph 3</x:v>
      </x:c>
      <x:c r="G261" s="84" t="str">
        <x:v>European Parliament proposed amendment
Proposed committee amendment; not adopted legislation</x:v>
      </x:c>
      <x:c r="H261" s="84" t="str">
        <x:v>Purpose-based identifiability assessment</x:v>
      </x:c>
      <x:c r="I261" s="84" t="str">
        <x:v>Would change the paragraph 3 evidentiary test from inability to re-identify to inability to use data for any purpose related to an identified or identifiable data subject.</x:v>
      </x:c>
      <x:c r="J261" s="84" t="str">
        <x:v>No present binding effect. Proposed change to Digital Omnibus 2025/0360(COD); its inclusion here does not imply committee, plenary or final adoption.</x:v>
      </x:c>
      <x:c r="K261" s="85" t="n">
        <x:v>46230.5</x:v>
      </x:c>
      <x:c r="L261" s="86" t="inlineStr">
        <x:is>
          <x:t xml:space="preserve">European Parliament joint ITRE–LIBE amendments 1261–1564, 27 July 2026</x:t>
        </x:is>
      </x:c>
      <x:c r="M261"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61" s="86" t="inlineStr">
        <x:is>
          <x:t xml:space="preserve">Official procedure and document list</x:t>
        </x:is>
      </x:c>
      <x:c r="O261" s="86" t="inlineStr">
        <x:is>
          <x:t xml:space="preserve">Official amendment signatories</x:t>
        </x:is>
      </x:c>
      <x:c r="P261" s="46"/>
      <x:c r="Q261" s="47" t="str">
        <x:v>Unscored</x:v>
      </x:c>
      <x:c r="R261" s="47" t="str">
        <x:v>Substitutes evidence that data cannot be used for a purpose related to an identifiable person. This different threshold has an uncertain PET-specific effect and is left unscored.</x:v>
      </x:c>
      <x:c r="S261" s="47" t="str">
        <x:v>Low</x:v>
      </x:c>
      <x:c r="T261" s="47" t="str">
        <x:v>No</x:v>
      </x:c>
      <x:c r="U261" s="47" t="str">
        <x:v>Not addressed</x:v>
      </x:c>
      <x:c r="V261" s="47" t="str">
        <x:v>Changes the evidentiary test; no independently established change in PET safeguards.</x:v>
      </x:c>
      <x:c r="W261" s="47" t="str">
        <x:v>Paragraph3 allows evidence that data cannot lead to re-identification.</x:v>
      </x:c>
      <x:c r="X261" s="47" t="str">
        <x:v>Would change the paragraph 3 evidentiary test from inability to re-identify to inability to use data for any purpose related to an identified or identifiable data subject.</x:v>
      </x:c>
      <x:c r="Y261" s="47" t="str">
        <x:v>PET-specific direction cannot be isolated from the legal/governance change. AM1290 and AM1291 replace the same paragraph3 evidentiary test with the same test that data cannot be used for any purpose related to an identified or identifiable person. Counted once per MEP; original signatories remain attached to their own amendment.</x:v>
      </x:c>
      <x:c r="Z261" s="47" t="str">
        <x:v>Amendment 1290; Article 3 – paragraph 1 – point 10 Regulation (EU) 2016/679 Article 41a – paragraph 3</x:v>
      </x:c>
      <x:c r="AA261" s="47" t="str">
        <x:v>Amendment 1290; Article 3 – paragraph 1 – point 10 Regulation (EU) 2016/679 Article 41a – paragraph 3</x:v>
      </x:c>
      <x:c r="AB261" s="47" t="str">
        <x:v>Official Parliament PDF PE791.873v01-00 downloaded through browser; full amendment compared against Commission/present left-column text and individual signatory heading; analytical PET score, not a vote or inferred personal belief.</x:v>
      </x:c>
      <x:c r="AC261" s="48" t="n">
        <x:v>46289</x:v>
      </x:c>
      <x:c r="AD261" s="47" t="str">
        <x:v>PET-MEP-261</x:v>
      </x:c>
      <x:c r="AE261" t="n">
        <x:f>IF(ISNUMBER(P261),1,0)</x:f>
        <x:v>0</x:v>
      </x:c>
    </x:row>
    <x:row r="262" ht="112" customHeight="1">
      <x:c r="A262" s="84" t="str">
        <x:v>Digital Omnibus COM(2025)837 — MEP amendment 1291 (PE791.873v01-00)</x:v>
      </x:c>
      <x:c r="B262" s="84" t="str">
        <x:v>Related safeguard</x:v>
      </x:c>
      <x:c r="C262" s="84" t="str">
        <x:v>Alice Teodorescu Måwe</x:v>
      </x:c>
      <x:c r="D262" s="84" t="str"/>
      <x:c r="E262" s="84" t="str">
        <x:v>Named signatories to tabled amendment</x:v>
      </x:c>
      <x:c r="F262" s="84" t="str">
        <x:v>Amendment 1291; Article 3 – paragraph 1 – point 10 Regulation (EU) 2016/679 Article 41a – paragraph 3</x:v>
      </x:c>
      <x:c r="G262" s="84" t="str">
        <x:v>European Parliament proposed amendment
Proposed committee amendment; not adopted legislation</x:v>
      </x:c>
      <x:c r="H262" s="84" t="str">
        <x:v>Purpose-based identifiability assessment</x:v>
      </x:c>
      <x:c r="I262" s="84" t="str">
        <x:v>Would replace the paragraph 3 re-identification test with evidence that data cannot be used for any purpose related to an identified or identifiable natural person.</x:v>
      </x:c>
      <x:c r="J262" s="84" t="str">
        <x:v>No present binding effect. Proposed change to Digital Omnibus 2025/0360(COD); its inclusion here does not imply committee, plenary or final adoption.</x:v>
      </x:c>
      <x:c r="K262" s="85" t="n">
        <x:v>46230.5</x:v>
      </x:c>
      <x:c r="L262" s="86" t="inlineStr">
        <x:is>
          <x:t xml:space="preserve">European Parliament joint ITRE–LIBE amendments 1261–1564, 27 July 2026</x:t>
        </x:is>
      </x:c>
      <x:c r="M262"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62" s="86" t="inlineStr">
        <x:is>
          <x:t xml:space="preserve">Official procedure and document list</x:t>
        </x:is>
      </x:c>
      <x:c r="O262" s="86" t="inlineStr">
        <x:is>
          <x:t xml:space="preserve">Official amendment signatories</x:t>
        </x:is>
      </x:c>
      <x:c r="P262" s="49"/>
      <x:c r="Q262" s="50" t="str">
        <x:v>Unscored</x:v>
      </x:c>
      <x:c r="R262" s="50" t="str">
        <x:v>Substitutes evidence that data cannot be used for a purpose related to an identifiable person. This different threshold has an uncertain PET-specific effect and is left unscored.</x:v>
      </x:c>
      <x:c r="S262" s="50" t="str">
        <x:v>Low</x:v>
      </x:c>
      <x:c r="T262" s="50" t="str">
        <x:v>No</x:v>
      </x:c>
      <x:c r="U262" s="50" t="str">
        <x:v>Not addressed</x:v>
      </x:c>
      <x:c r="V262" s="50" t="str">
        <x:v>Changes the evidentiary test; no independently established change in PET safeguards.</x:v>
      </x:c>
      <x:c r="W262" s="50" t="str">
        <x:v>Paragraph3 allows evidence that data cannot lead to re-identification.</x:v>
      </x:c>
      <x:c r="X262" s="50" t="str">
        <x:v>Would replace the paragraph 3 re-identification test with evidence that data cannot be used for any purpose related to an identified or identifiable natural person.</x:v>
      </x:c>
      <x:c r="Y262" s="50" t="str">
        <x:v>PET-specific direction cannot be isolated from the legal/governance change. AM1290 and AM1291 replace the same paragraph3 evidentiary test with the same test that data cannot be used for any purpose related to an identified or identifiable person. Counted once per MEP; original signatories remain attached to their own amendment.</x:v>
      </x:c>
      <x:c r="Z262" s="50" t="str">
        <x:v>Amendment 1291; Article 3 – paragraph 1 – point 10 Regulation (EU) 2016/679 Article 41a – paragraph 3</x:v>
      </x:c>
      <x:c r="AA262" s="50" t="str">
        <x:v>Amendment 1291; Article 3 – paragraph 1 – point 10 Regulation (EU) 2016/679 Article 41a – paragraph 3; printed page 18</x:v>
      </x:c>
      <x:c r="AB262" s="50" t="str">
        <x:v>Official Parliament PDF PE791.873v01-00 downloaded through browser; full amendment compared against Commission/present left-column text and individual signatory heading; analytical PET score, not a vote or inferred personal belief.</x:v>
      </x:c>
      <x:c r="AC262" s="51" t="n">
        <x:v>46289</x:v>
      </x:c>
      <x:c r="AD262" s="50" t="str">
        <x:v>PET-MEP-262</x:v>
      </x:c>
      <x:c r="AE262" t="n">
        <x:f>IF(ISNUMBER(P262),1,0)</x:f>
        <x:v>0</x:v>
      </x:c>
    </x:row>
    <x:row r="263" ht="140" customHeight="1">
      <x:c r="A263" s="84" t="str">
        <x:v>Digital Omnibus COM(2025)837 — MEP amendment 1292 (PE791.873v01-00)</x:v>
      </x:c>
      <x:c r="B263" s="84" t="str">
        <x:v>Related safeguard</x:v>
      </x:c>
      <x:c r="C263" s="84" t="str">
        <x:v>Tomas Tobé, Arba Kokalari, Jörgen Warborn</x:v>
      </x:c>
      <x:c r="D263" s="84" t="str"/>
      <x:c r="E263" s="84" t="str">
        <x:v>Named signatories to tabled amendment</x:v>
      </x:c>
      <x:c r="F263" s="84" t="str">
        <x:v>Amendment 1292; Article 3 – paragraph 1 – point 10 Regulation (EU) 2016/679 Article 41a – paragraph 1</x:v>
      </x:c>
      <x:c r="G263" s="84" t="str">
        <x:v>European Parliament proposed amendment
Proposed committee amendment; not adopted legislation</x:v>
      </x:c>
      <x:c r="H263" s="84" t="str">
        <x:v>Purpose-based identifiability assessment</x:v>
      </x:c>
      <x:c r="I263" s="84" t="str">
        <x:v>Would replace the paragraph 3 re-identification test with evidence that data cannot be used for any purpose related to an identifiable natural person.</x:v>
      </x:c>
      <x:c r="J263" s="84" t="str">
        <x:v>No present binding effect. Proposed change to Digital Omnibus 2025/0360(COD); its inclusion here does not imply committee, plenary or final adoption.</x:v>
      </x:c>
      <x:c r="K263" s="85" t="n">
        <x:v>46230.5</x:v>
      </x:c>
      <x:c r="L263" s="86" t="inlineStr">
        <x:is>
          <x:t xml:space="preserve">European Parliament joint ITRE–LIBE amendments 1261–1564, 27 July 2026</x:t>
        </x:is>
      </x:c>
      <x:c r="M263" s="84" t="str">
        <x:v>Read full amendment and right-hand proposed text in official PDF text extraction; sponsors and target transcribed from the amendment. Contextual Article 41a amendment relevant to pseudonymisation/identifiability governance; no explicit PET term in this amendment. Official heading says Article 41a paragraph 1 but both columns amend numbered paragraph (3).  Attribution: The proposing MEPs are the signatories named above this amendment in the official tabled-amendment document.</x:v>
      </x:c>
      <x:c r="N263" s="86" t="inlineStr">
        <x:is>
          <x:t xml:space="preserve">Official procedure and document list</x:t>
        </x:is>
      </x:c>
      <x:c r="O263" s="86" t="inlineStr">
        <x:is>
          <x:t xml:space="preserve">Official amendment signatories</x:t>
        </x:is>
      </x:c>
      <x:c r="P263" s="46"/>
      <x:c r="Q263" s="47" t="str">
        <x:v>Unscored</x:v>
      </x:c>
      <x:c r="R263" s="47" t="str">
        <x:v>Substitutes evidence that data cannot be used for a purpose related to an identifiable person. This different threshold has an uncertain PET-specific effect and is left unscored.</x:v>
      </x:c>
      <x:c r="S263" s="47" t="str">
        <x:v>Low</x:v>
      </x:c>
      <x:c r="T263" s="47" t="str">
        <x:v>No</x:v>
      </x:c>
      <x:c r="U263" s="47" t="str">
        <x:v>Not addressed</x:v>
      </x:c>
      <x:c r="V263" s="47" t="str">
        <x:v>Changes the evidentiary test; no independently established change in PET safeguards.</x:v>
      </x:c>
      <x:c r="W263" s="47" t="str">
        <x:v>Paragraph3 allows evidence that data cannot lead to re-identification.</x:v>
      </x:c>
      <x:c r="X263" s="47" t="str">
        <x:v>Would replace the paragraph 3 re-identification test with evidence that data cannot be used for any purpose related to an identifiable natural person.</x:v>
      </x:c>
      <x:c r="Y263" s="47" t="str">
        <x:v>PET-specific direction cannot be isolated from the legal/governance change.</x:v>
      </x:c>
      <x:c r="Z263" s="47" t="str">
        <x:v>Amendment 1292; Article 3 – paragraph 1 – point 10 Regulation (EU) 2016/679 Article 41a – paragraph 1</x:v>
      </x:c>
      <x:c r="AA263" s="47" t="str">
        <x:v>Amendment 1292; Article 3 – paragraph 1 – point 10 Regulation (EU) 2016/679 Article 41a – paragraph 1</x:v>
      </x:c>
      <x:c r="AB263" s="47" t="str">
        <x:v>Official Parliament PDF PE791.873v01-00 downloaded through browser; full amendment compared against Commission/present left-column text and individual signatory heading; analytical PET score, not a vote or inferred personal belief.</x:v>
      </x:c>
      <x:c r="AC263" s="48" t="n">
        <x:v>46289</x:v>
      </x:c>
      <x:c r="AD263" s="47" t="str">
        <x:v>PET-MEP-263</x:v>
      </x:c>
      <x:c r="AE263" t="n">
        <x:f>IF(ISNUMBER(P263),1,0)</x:f>
        <x:v>0</x:v>
      </x:c>
    </x:row>
    <x:row r="264" ht="112" customHeight="1">
      <x:c r="A264" s="84" t="str">
        <x:v>Digital Omnibus COM(2025)837 — MEP amendment 1293 (PE791.873v01-00)</x:v>
      </x:c>
      <x:c r="B264" s="84" t="str">
        <x:v>Related safeguard</x:v>
      </x:c>
      <x:c r="C264" s="84" t="str">
        <x:v>Axel Voss</x:v>
      </x:c>
      <x:c r="D264" s="84" t="str"/>
      <x:c r="E264" s="84" t="str">
        <x:v>Named signatories to tabled amendment</x:v>
      </x:c>
      <x:c r="F264" s="84" t="str">
        <x:v>Amendment 1293; Article 3 – paragraph 1 – point 10 Regulation (EU) 2016/679 Article 41a – paragraph 3</x:v>
      </x:c>
      <x:c r="G264" s="84" t="str">
        <x:v>European Parliament proposed amendment
Proposed committee amendment; not adopted legislation</x:v>
      </x:c>
      <x:c r="H264" s="84" t="str">
        <x:v>Anonymisation/pseudonymisation in justification; compliance evidence</x:v>
      </x:c>
      <x:c r="I264" s="84" t="str">
        <x:v>Would broaden paragraph 3 so compliance with implementing-act specifications, criteria or methodologies is evidence of GDPR compliance, instead of only evidence of non-reidentifiability.</x:v>
      </x:c>
      <x:c r="J264" s="84" t="str">
        <x:v>No present binding effect. Proposed change to Digital Omnibus 2025/0360(COD); its inclusion here does not imply committee, plenary or final adoption.</x:v>
      </x:c>
      <x:c r="K264" s="85" t="n">
        <x:v>46230.5</x:v>
      </x:c>
      <x:c r="L264" s="86" t="inlineStr">
        <x:is>
          <x:t xml:space="preserve">European Parliament joint ITRE–LIBE amendments 1261–1564, 27 July 2026</x:t>
        </x:is>
      </x:c>
      <x:c r="M264" s="84" t="str">
        <x:v>Read full amendment and right-hand proposed text in official PDF text extraction; sponsors and target transcribed from the amendment. Named anonymisation/pseudonymisation references occur in the justification; operative effect is distinguished in the mapping.  Attribution: The proposing MEPs are the signatories named above this amendment in the official tabled-amendment document.</x:v>
      </x:c>
      <x:c r="N264" s="86" t="inlineStr">
        <x:is>
          <x:t xml:space="preserve">Official procedure and document list</x:t>
        </x:is>
      </x:c>
      <x:c r="O264" s="86" t="inlineStr">
        <x:is>
          <x:t xml:space="preserve">Official amendment signatories</x:t>
        </x:is>
      </x:c>
      <x:c r="P264" s="49"/>
      <x:c r="Q264" s="50" t="str">
        <x:v>Unscored</x:v>
      </x:c>
      <x:c r="R264" s="50" t="str">
        <x:v>Broadens the evidentiary statement to compliance with the GDPR generally. Its practical effect on PET recognition depends on the implementing acts and cannot be isolated from the broader regulatory change.</x:v>
      </x:c>
      <x:c r="S264" s="50" t="str">
        <x:v>Low</x:v>
      </x:c>
      <x:c r="T264" s="50" t="str">
        <x:v>No</x:v>
      </x:c>
      <x:c r="U264" s="50" t="str">
        <x:v>Not addressed</x:v>
      </x:c>
      <x:c r="V264" s="50" t="str">
        <x:v>Compliance evidence remains an element, not an automatic exemption.</x:v>
      </x:c>
      <x:c r="W264" s="50" t="str">
        <x:v>Paragraph3 provides evidence specifically of non-re-identifiability.</x:v>
      </x:c>
      <x:c r="X264" s="50" t="str">
        <x:v>Would broaden paragraph 3 so compliance with implementing-act specifications, criteria or methodologies is evidence of GDPR compliance, instead of only evidence of non-reidentifiability.</x:v>
      </x:c>
      <x:c r="Y264" s="50" t="str">
        <x:v>PET-specific direction cannot be isolated from the legal/governance change.</x:v>
      </x:c>
      <x:c r="Z264" s="50" t="str">
        <x:v>Amendment 1293; Article 3 – paragraph 1 – point 10 Regulation (EU) 2016/679 Article 41a – paragraph 3</x:v>
      </x:c>
      <x:c r="AA264" s="50" t="str">
        <x:v>Amendment 1293; Article 3 – paragraph 1 – point 10 Regulation (EU) 2016/679 Article 41a – paragraph 3; printed page 19</x:v>
      </x:c>
      <x:c r="AB264" s="50" t="str">
        <x:v>Official Parliament PDF PE791.873v01-00 downloaded through browser; full amendment compared against Commission/present left-column text and individual signatory heading; analytical PET score, not a vote or inferred personal belief.</x:v>
      </x:c>
      <x:c r="AC264" s="51" t="n">
        <x:v>46289</x:v>
      </x:c>
      <x:c r="AD264" s="50" t="str">
        <x:v>PET-MEP-264</x:v>
      </x:c>
      <x:c r="AE264" t="n">
        <x:f>IF(ISNUMBER(P264),1,0)</x:f>
        <x:v>0</x:v>
      </x:c>
    </x:row>
    <x:row r="265" ht="126" customHeight="1">
      <x:c r="A265" s="84" t="str">
        <x:v>Digital Omnibus COM(2025)837 — MEP amendment 1294 (PE791.873v01-00)</x:v>
      </x:c>
      <x:c r="B265" s="84" t="str">
        <x:v>Related safeguard</x:v>
      </x:c>
      <x:c r="C265" s="84" t="str">
        <x:v>François-Xavier Bellamy</x:v>
      </x:c>
      <x:c r="D265" s="84" t="str"/>
      <x:c r="E265" s="84" t="str">
        <x:v>Named signatories to tabled amendment</x:v>
      </x:c>
      <x:c r="F265" s="84" t="str">
        <x:v>Amendment 1294; Article 3 – paragraph 1 – point 10 Regulation (EU) 2016/679 Article 41 new – paragraph 3</x:v>
      </x:c>
      <x:c r="G265" s="84" t="str">
        <x:v>European Parliament proposed amendment
Proposed committee amendment; not adopted legislation</x:v>
      </x:c>
      <x:c r="H265" s="84" t="str">
        <x:v>Entity-specific re-identification assessment</x:v>
      </x:c>
      <x:c r="I265" s="84" t="str">
        <x:v>Would clarify that an entity may rely on implementing-act means and criteria to demonstrate that it cannot re-identify the data subjects.</x:v>
      </x:c>
      <x:c r="J265" s="84" t="str">
        <x:v>No present binding effect. Proposed change to Digital Omnibus 2025/0360(COD); its inclusion here does not imply committee, plenary or final adoption.</x:v>
      </x:c>
      <x:c r="K265" s="85" t="n">
        <x:v>46230.5</x:v>
      </x:c>
      <x:c r="L265" s="86" t="inlineStr">
        <x:is>
          <x:t xml:space="preserve">European Parliament joint ITRE–LIBE amendments 1261–1564, 27 July 2026</x:t>
        </x:is>
      </x:c>
      <x:c r="M265" s="84" t="str">
        <x:v>Read full amendment and right-hand proposed text in official PDF text extraction; sponsors and target transcribed from the amendment. Contextual Article 41a amendment relevant to pseudonymisation/identifiability governance; no explicit PET term in this amendment. Official heading prints Article 41 new, paragraph 3.  Attribution: The proposing MEPs are the signatories named above this amendment in the official tabled-amendment document.</x:v>
      </x:c>
      <x:c r="N265" s="86" t="inlineStr">
        <x:is>
          <x:t xml:space="preserve">Official procedure and document list</x:t>
        </x:is>
      </x:c>
      <x:c r="O265" s="86" t="inlineStr">
        <x:is>
          <x:t xml:space="preserve">Official amendment signatories</x:t>
        </x:is>
      </x:c>
      <x:c r="P265" s="46"/>
      <x:c r="Q265" s="47" t="str">
        <x:v>Unscored</x:v>
      </x:c>
      <x:c r="R265" s="47" t="str">
        <x:v>Makes the evidentiary assessment relative to the entity relying on it. The legal-threshold change alone is insufficient to determine support for particular PETs.</x:v>
      </x:c>
      <x:c r="S265" s="47" t="str">
        <x:v>Low</x:v>
      </x:c>
      <x:c r="T265" s="47" t="str">
        <x:v>No</x:v>
      </x:c>
      <x:c r="U265" s="47" t="str">
        <x:v>Not addressed</x:v>
      </x:c>
      <x:c r="V265" s="47" t="str">
        <x:v>Entity-specific identification capability assessment.</x:v>
      </x:c>
      <x:c r="W265" s="47" t="str">
        <x:v>Paragraph3 assesses whether data can lead to re-identification generally.</x:v>
      </x:c>
      <x:c r="X265" s="47" t="str">
        <x:v>Would clarify that an entity may rely on implementing-act means and criteria to demonstrate that it cannot re-identify the data subjects.</x:v>
      </x:c>
      <x:c r="Y265" s="47" t="str">
        <x:v>PET-specific direction cannot be isolated from the legal/governance change.</x:v>
      </x:c>
      <x:c r="Z265" s="47" t="str">
        <x:v>Amendment 1294; Article 3 – paragraph 1 – point 10 Regulation (EU) 2016/679 Article 41 new – paragraph 3</x:v>
      </x:c>
      <x:c r="AA265" s="47" t="str">
        <x:v>Amendment 1294; Article 3 – paragraph 1 – point 10 Regulation (EU) 2016/679 Article 41 new – paragraph 3</x:v>
      </x:c>
      <x:c r="AB265" s="47" t="str">
        <x:v>Official Parliament PDF PE791.873v01-00 downloaded through browser; full amendment compared against Commission/present left-column text and individual signatory heading; analytical PET score, not a vote or inferred personal belief.</x:v>
      </x:c>
      <x:c r="AC265" s="48" t="n">
        <x:v>46289</x:v>
      </x:c>
      <x:c r="AD265" s="47" t="str">
        <x:v>PET-MEP-265</x:v>
      </x:c>
      <x:c r="AE265" t="n">
        <x:f>IF(ISNUMBER(P265),1,0)</x:f>
        <x:v>0</x:v>
      </x:c>
    </x:row>
    <x:row r="266" ht="112" customHeight="1">
      <x:c r="A266" s="84" t="str">
        <x:v>Digital Omnibus COM(2025)837 — MEP amendment 1295 (PE791.873v01-00)</x:v>
      </x:c>
      <x:c r="B266" s="84" t="str">
        <x:v>Related safeguard</x:v>
      </x:c>
      <x:c r="C266" s="84" t="str">
        <x:v>Michael McNamara, Irena Joveva, Oihane Agirregoitia Martínez, Veronika Cifrová Ostrihoňová, Christophe Grudler</x:v>
      </x:c>
      <x:c r="D266" s="84" t="str"/>
      <x:c r="E266" s="84" t="str">
        <x:v>Named signatories to tabled amendment</x:v>
      </x:c>
      <x:c r="F266" s="84" t="str">
        <x:v>Amendment 1295; Article 3 – paragraph 1 – point 10 Regulation (EU) 2016/679 Article 41a – paragraph 4</x:v>
      </x:c>
      <x:c r="G266" s="84" t="str">
        <x:v>European Parliament proposed amendment
Proposed committee amendment; not adopted legislation</x:v>
      </x:c>
      <x:c r="H266" s="84" t="str">
        <x:v>Oversight of technical criteria for re-identification</x:v>
      </x:c>
      <x:c r="I266" s="84" t="str">
        <x:v>Would delete paragraph 4 on close EDPB involvement and its eight-week opinion deadline for the proposed implementing acts.</x:v>
      </x:c>
      <x:c r="J266" s="84" t="str">
        <x:v>No present binding effect. Proposed change to Digital Omnibus 2025/0360(COD); its inclusion here does not imply committee, plenary or final adoption.</x:v>
      </x:c>
      <x:c r="K266" s="85" t="n">
        <x:v>46230.5</x:v>
      </x:c>
      <x:c r="L266" s="86" t="inlineStr">
        <x:is>
          <x:t xml:space="preserve">European Parliament joint ITRE–LIBE amendments 1261–1564, 27 July 2026</x:t>
        </x:is>
      </x:c>
      <x:c r="M266"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66" s="86" t="inlineStr">
        <x:is>
          <x:t xml:space="preserve">Official procedure and document list</x:t>
        </x:is>
      </x:c>
      <x:c r="O266" s="86" t="inlineStr">
        <x:is>
          <x:t xml:space="preserve">Official amendment signatories</x:t>
        </x:is>
      </x:c>
      <x:c r="P266" s="49" t="n">
        <x:v>0</x:v>
      </x:c>
      <x:c r="Q266" s="50" t="str">
        <x:v>Neutral or mixed</x:v>
      </x:c>
      <x:c r="R266" s="50" t="str">
        <x:v>Deletes the consultation procedure for the proposed implementing acts. This institutional change does not itself establish a directional position on PET recognition or deployment.</x:v>
      </x:c>
      <x:c r="S266" s="50" t="str">
        <x:v>High</x:v>
      </x:c>
      <x:c r="T266" s="50" t="str">
        <x:v>Yes</x:v>
      </x:c>
      <x:c r="U266" s="50" t="str">
        <x:v>Not addressed</x:v>
      </x:c>
      <x:c r="V266" s="50" t="str">
        <x:v>Removes the specified EDPB consultation and deadline.</x:v>
      </x:c>
      <x:c r="W266" s="50" t="str">
        <x:v>Paragraph4 requires close EDPB involvement and an opinion within eight weeks.</x:v>
      </x:c>
      <x:c r="X266" s="50" t="str">
        <x:v>Would delete paragraph 4 on close EDPB involvement and its eight-week opinion deadline for the proposed implementing acts.</x:v>
      </x:c>
      <x:c r="Y266" s="50" t="str"/>
      <x:c r="Z266" s="50" t="str">
        <x:v>Amendment 1295; Article 3 – paragraph 1 – point 10 Regulation (EU) 2016/679 Article 41a – paragraph 4</x:v>
      </x:c>
      <x:c r="AA266" s="50" t="str">
        <x:v>Amendment 1295; Article 3 – paragraph 1 – point 10 Regulation (EU) 2016/679 Article 41a – paragraph 4; printed page 20</x:v>
      </x:c>
      <x:c r="AB266" s="50" t="str">
        <x:v>Official Parliament PDF PE791.873v01-00 downloaded through browser; full amendment compared against Commission/present left-column text and individual signatory heading; analytical PET score, not a vote or inferred personal belief.</x:v>
      </x:c>
      <x:c r="AC266" s="51" t="n">
        <x:v>46289</x:v>
      </x:c>
      <x:c r="AD266" s="50" t="str">
        <x:v>PET-MEP-266</x:v>
      </x:c>
      <x:c r="AE266" t="n">
        <x:f>IF(ISNUMBER(P266),1,0)</x:f>
        <x:v>1</x:v>
      </x:c>
    </x:row>
    <x:row r="267" ht="112" customHeight="1">
      <x:c r="A267" s="84" t="str">
        <x:v>Digital Omnibus COM(2025)837 — MEP amendment 1296 (PE791.873v01-00)</x:v>
      </x:c>
      <x:c r="B267" s="84" t="str">
        <x:v>Related safeguard</x:v>
      </x:c>
      <x:c r="C267" s="84" t="str">
        <x:v>Tomas Tobé, Arba Kokalari, Jörgen Warborn</x:v>
      </x:c>
      <x:c r="D267" s="84" t="str"/>
      <x:c r="E267" s="84" t="str">
        <x:v>Named signatories to tabled amendment</x:v>
      </x:c>
      <x:c r="F267" s="84" t="str">
        <x:v>Amendment 1296; Article 3 – paragraph 1 – point 10 Regulation (EU) 2016/679 Article 41a – paragraph 4</x:v>
      </x:c>
      <x:c r="G267" s="84" t="str">
        <x:v>European Parliament proposed amendment
Proposed committee amendment; not adopted legislation</x:v>
      </x:c>
      <x:c r="H267" s="84" t="str">
        <x:v>Public oversight of technical criteria for re-identification</x:v>
      </x:c>
      <x:c r="I267" s="84" t="str">
        <x:v>Would require publication of the EDPB opinion on Article 41a implementing acts, retaining the eight-week deadline.</x:v>
      </x:c>
      <x:c r="J267" s="84" t="str">
        <x:v>No present binding effect. Proposed change to Digital Omnibus 2025/0360(COD); its inclusion here does not imply committee, plenary or final adoption.</x:v>
      </x:c>
      <x:c r="K267" s="85" t="n">
        <x:v>46230.5</x:v>
      </x:c>
      <x:c r="L267" s="86" t="inlineStr">
        <x:is>
          <x:t xml:space="preserve">European Parliament joint ITRE–LIBE amendments 1261–1564, 27 July 2026</x:t>
        </x:is>
      </x:c>
      <x:c r="M267"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67" s="86" t="inlineStr">
        <x:is>
          <x:t xml:space="preserve">Official procedure and document list</x:t>
        </x:is>
      </x:c>
      <x:c r="O267" s="86" t="inlineStr">
        <x:is>
          <x:t xml:space="preserve">Official amendment signatories</x:t>
        </x:is>
      </x:c>
      <x:c r="P267" s="46" t="n">
        <x:v>0</x:v>
      </x:c>
      <x:c r="Q267" s="47" t="str">
        <x:v>Neutral or mixed</x:v>
      </x:c>
      <x:c r="R267" s="47" t="str">
        <x:v>Adds publication of the EDPB opinion while retaining the timetable. This improves transparency without changing the substantive role of PETs.</x:v>
      </x:c>
      <x:c r="S267" s="47" t="str">
        <x:v>High</x:v>
      </x:c>
      <x:c r="T267" s="47" t="str">
        <x:v>Yes</x:v>
      </x:c>
      <x:c r="U267" s="47" t="str">
        <x:v>Not addressed</x:v>
      </x:c>
      <x:c r="V267" s="47" t="str">
        <x:v>Public EDPB opinion; eight-week deadline retained.</x:v>
      </x:c>
      <x:c r="W267" s="47" t="str">
        <x:v>Paragraph4 requires an EDPB opinion within eight weeks but does not specify publication.</x:v>
      </x:c>
      <x:c r="X267" s="47" t="str">
        <x:v>Would require publication of the EDPB opinion on Article 41a implementing acts, retaining the eight-week deadline.</x:v>
      </x:c>
      <x:c r="Y267" s="47" t="str"/>
      <x:c r="Z267" s="47" t="str">
        <x:v>Amendment 1296; Article 3 – paragraph 1 – point 10 Regulation (EU) 2016/679 Article 41a – paragraph 4</x:v>
      </x:c>
      <x:c r="AA267" s="47" t="str">
        <x:v>Amendment 1296; Article 3 – paragraph 1 – point 10 Regulation (EU) 2016/679 Article 41a – paragraph 4</x:v>
      </x:c>
      <x:c r="AB267" s="47" t="str">
        <x:v>Official Parliament PDF PE791.873v01-00 downloaded through browser; full amendment compared against Commission/present left-column text and individual signatory heading; analytical PET score, not a vote or inferred personal belief.</x:v>
      </x:c>
      <x:c r="AC267" s="48" t="n">
        <x:v>46289</x:v>
      </x:c>
      <x:c r="AD267" s="47" t="str">
        <x:v>PET-MEP-267</x:v>
      </x:c>
      <x:c r="AE267" t="n">
        <x:f>IF(ISNUMBER(P267),1,0)</x:f>
        <x:v>1</x:v>
      </x:c>
    </x:row>
    <x:row r="268" ht="126" customHeight="1">
      <x:c r="A268" s="84" t="str">
        <x:v>Digital Omnibus COM(2025)837 — MEP amendment 1297 (PE791.873v01-00)</x:v>
      </x:c>
      <x:c r="B268" s="84" t="str">
        <x:v>Related safeguard</x:v>
      </x:c>
      <x:c r="C268" s="84" t="str">
        <x:v>Axel Voss</x:v>
      </x:c>
      <x:c r="D268" s="84" t="str"/>
      <x:c r="E268" s="84" t="str">
        <x:v>Named signatories to tabled amendment</x:v>
      </x:c>
      <x:c r="F268" s="84" t="str">
        <x:v>Amendment 1297; Article 3 – paragraph 1 – point 10 Regulation (EU) 2016/679 Article 41 – paragraph 4</x:v>
      </x:c>
      <x:c r="G268" s="84" t="str">
        <x:v>European Parliament proposed amendment
Proposed committee amendment; not adopted legislation</x:v>
      </x:c>
      <x:c r="H268" s="84" t="str">
        <x:v>Anonymisation/pseudonymisation in justification; EDPB oversight</x:v>
      </x:c>
      <x:c r="I268" s="84" t="str">
        <x:v>Restates close EDPB involvement and an eight-week opinion deadline for implementing acts. Its justification discusses harmonised anonymisation/pseudonymisation criteria; the operative change is primarily drafting.</x:v>
      </x:c>
      <x:c r="J268" s="84" t="str">
        <x:v>No present binding effect. Proposed change to Digital Omnibus 2025/0360(COD); its inclusion here does not imply committee, plenary or final adoption.</x:v>
      </x:c>
      <x:c r="K268" s="85" t="n">
        <x:v>46230.5</x:v>
      </x:c>
      <x:c r="L268" s="86" t="inlineStr">
        <x:is>
          <x:t xml:space="preserve">European Parliament joint ITRE–LIBE amendments 1261–1564, 27 July 2026</x:t>
        </x:is>
      </x:c>
      <x:c r="M268" s="84" t="str">
        <x:v>Read full amendment and right-hand proposed text in official PDF text extraction; sponsors and target transcribed from the amendment. Named anonymisation/pseudonymisation references occur in the justification; operative effect is distinguished in the mapping. Official heading prints Article 41; retained as printed rather than silently corrected to 41a.  Attribution: The proposing MEPs are the signatories named above this amendment in the official tabled-amendment document.</x:v>
      </x:c>
      <x:c r="N268" s="86" t="inlineStr">
        <x:is>
          <x:t xml:space="preserve">Official procedure and document list</x:t>
        </x:is>
      </x:c>
      <x:c r="O268" s="86" t="inlineStr">
        <x:is>
          <x:t xml:space="preserve">Official amendment signatories</x:t>
        </x:is>
      </x:c>
      <x:c r="P268" s="49" t="n">
        <x:v>0</x:v>
      </x:c>
      <x:c r="Q268" s="50" t="str">
        <x:v>Neutral or mixed</x:v>
      </x:c>
      <x:c r="R268" s="50" t="str">
        <x:v>Restates the consultation and eight-week opinion requirement in revised drafting. PET discussion in the justification does not change the operative direction.</x:v>
      </x:c>
      <x:c r="S268" s="50" t="str">
        <x:v>High</x:v>
      </x:c>
      <x:c r="T268" s="50" t="str">
        <x:v>Yes</x:v>
      </x:c>
      <x:c r="U268" s="50" t="str">
        <x:v>Not addressed</x:v>
      </x:c>
      <x:c r="V268" s="50" t="str">
        <x:v>EDPB consultation retained.</x:v>
      </x:c>
      <x:c r="W268" s="50" t="str">
        <x:v>Paragraph4 requires close EDPB involvement and an opinion within eight weeks.</x:v>
      </x:c>
      <x:c r="X268" s="50" t="str">
        <x:v>Restates close EDPB involvement and an eight-week opinion deadline for implementing acts. Its justification discusses harmonised anonymisation/pseudonymisation criteria; the operative change is primarily drafting.</x:v>
      </x:c>
      <x:c r="Y268" s="50" t="str"/>
      <x:c r="Z268" s="50" t="str">
        <x:v>Amendment 1297; Article 3 – paragraph 1 – point 10 Regulation (EU) 2016/679 Article 41 – paragraph 4</x:v>
      </x:c>
      <x:c r="AA268" s="50" t="str">
        <x:v>Amendment 1297; Article 3 – paragraph 1 – point 10 Regulation (EU) 2016/679 Article 41 – paragraph 4; printed page 21</x:v>
      </x:c>
      <x:c r="AB268" s="50" t="str">
        <x:v>Official Parliament PDF PE791.873v01-00 downloaded through browser; full amendment compared against Commission/present left-column text and individual signatory heading; analytical PET score, not a vote or inferred personal belief.</x:v>
      </x:c>
      <x:c r="AC268" s="51" t="n">
        <x:v>46289</x:v>
      </x:c>
      <x:c r="AD268" s="50" t="str">
        <x:v>PET-MEP-268</x:v>
      </x:c>
      <x:c r="AE268" t="n">
        <x:f>IF(ISNUMBER(P268),1,0)</x:f>
        <x:v>1</x:v>
      </x:c>
    </x:row>
    <x:row r="269" ht="112" customHeight="1">
      <x:c r="A269" s="84" t="str">
        <x:v>Digital Omnibus COM(2025)837 — MEP amendment 1298 (PE791.873v01-00)</x:v>
      </x:c>
      <x:c r="B269" s="84" t="str">
        <x:v>Related safeguard</x:v>
      </x:c>
      <x:c r="C269" s="84" t="str">
        <x:v>Julie Rechagneux, Mélanie Disdier, Aleksandar Nikolic, Pierre-Romain Thionnet, Alexandre Varaut, Fabrice Leggeri, Marion Maréchal, Christophe Bay</x:v>
      </x:c>
      <x:c r="D269" s="84" t="str"/>
      <x:c r="E269" s="84" t="str">
        <x:v>Named signatories to tabled amendment</x:v>
      </x:c>
      <x:c r="F269" s="84" t="str">
        <x:v>Amendment 1298; Article 3 – paragraph 1 – point 10 Regulation (EU) 2016/679 Article 41a – Paragraph 5</x:v>
      </x:c>
      <x:c r="G269" s="84" t="str">
        <x:v>European Parliament proposed amendment
Proposed committee amendment; not adopted legislation</x:v>
      </x:c>
      <x:c r="H269" s="84" t="str">
        <x:v>Governance of technical criteria for re-identification</x:v>
      </x:c>
      <x:c r="I269" s="84" t="str">
        <x:v>Would delete the paragraph requiring Article 41a implementing acts to use the Article 93(3) examination procedure.</x:v>
      </x:c>
      <x:c r="J269" s="84" t="str">
        <x:v>No present binding effect. Proposed change to Digital Omnibus 2025/0360(COD); its inclusion here does not imply committee, plenary or final adoption.</x:v>
      </x:c>
      <x:c r="K269" s="85" t="n">
        <x:v>46230.5</x:v>
      </x:c>
      <x:c r="L269" s="86" t="inlineStr">
        <x:is>
          <x:t xml:space="preserve">European Parliament joint ITRE–LIBE amendments 1261–1564, 27 July 2026</x:t>
        </x:is>
      </x:c>
      <x:c r="M269"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69" s="86" t="inlineStr">
        <x:is>
          <x:t xml:space="preserve">Official procedure and document list</x:t>
        </x:is>
      </x:c>
      <x:c r="O269" s="86" t="inlineStr">
        <x:is>
          <x:t xml:space="preserve">Official amendment signatories</x:t>
        </x:is>
      </x:c>
      <x:c r="P269" s="46" t="n">
        <x:v>0</x:v>
      </x:c>
      <x:c r="Q269" s="47" t="str">
        <x:v>Neutral or mixed</x:v>
      </x:c>
      <x:c r="R269" s="47" t="str">
        <x:v>Deletes the specified procedure for adopting implementing acts. This procedural amendment does not independently establish support for or opposition to PET deployment.</x:v>
      </x:c>
      <x:c r="S269" s="47" t="str">
        <x:v>High</x:v>
      </x:c>
      <x:c r="T269" s="47" t="str">
        <x:v>Yes</x:v>
      </x:c>
      <x:c r="U269" s="47" t="str">
        <x:v>Not addressed</x:v>
      </x:c>
      <x:c r="V269" s="47" t="str">
        <x:v>Removes the specified examination procedure.</x:v>
      </x:c>
      <x:c r="W269" s="47" t="str">
        <x:v>Paragraph5 requires the Article93(3) examination procedure.</x:v>
      </x:c>
      <x:c r="X269" s="47" t="str">
        <x:v>Would delete the paragraph requiring Article 41a implementing acts to use the Article 93(3) examination procedure.</x:v>
      </x:c>
      <x:c r="Y269" s="47" t="str">
        <x:v>AM1298 and AM1299 identically delete Article41a(5), covering the examination procedure. Counted once per MEP; original signatories remain attached to their own amendment.</x:v>
      </x:c>
      <x:c r="Z269" s="47" t="str">
        <x:v>Amendment 1298; Article 3 – paragraph 1 – point 10 Regulation (EU) 2016/679 Article 41a – Paragraph 5</x:v>
      </x:c>
      <x:c r="AA269" s="47" t="str">
        <x:v>Amendment 1298; Article 3 – paragraph 1 – point 10 Regulation (EU) 2016/679 Article 41a – Paragraph 5</x:v>
      </x:c>
      <x:c r="AB269" s="47" t="str">
        <x:v>Official Parliament PDF PE791.873v01-00 downloaded through browser; full amendment compared against Commission/present left-column text and individual signatory heading; analytical PET score, not a vote or inferred personal belief.</x:v>
      </x:c>
      <x:c r="AC269" s="48" t="n">
        <x:v>46289</x:v>
      </x:c>
      <x:c r="AD269" s="47" t="str">
        <x:v>PET-MEP-269</x:v>
      </x:c>
      <x:c r="AE269" t="n">
        <x:f>IF(ISNUMBER(P269),1,0)</x:f>
        <x:v>1</x:v>
      </x:c>
    </x:row>
    <x:row r="270" ht="112" customHeight="1">
      <x:c r="A270" s="84" t="str">
        <x:v>Digital Omnibus COM(2025)837 — MEP amendment 1299 (PE791.873v01-00)</x:v>
      </x:c>
      <x:c r="B270" s="84" t="str">
        <x:v>Related safeguard</x:v>
      </x:c>
      <x:c r="C270" s="84" t="str">
        <x:v>Michael McNamara, Irena Joveva, Oihane Agirregoitia Martínez, Veronika Cifrová Ostrihoňová, Christophe Grudler</x:v>
      </x:c>
      <x:c r="D270" s="84" t="str"/>
      <x:c r="E270" s="84" t="str">
        <x:v>Named signatories to tabled amendment</x:v>
      </x:c>
      <x:c r="F270" s="84" t="str">
        <x:v>Amendment 1299; Article 3 – paragraph 1 – point 10 Regulation (EU) 2016/679 Article 41a – paragraph 5</x:v>
      </x:c>
      <x:c r="G270" s="84" t="str">
        <x:v>European Parliament proposed amendment
Proposed committee amendment; not adopted legislation</x:v>
      </x:c>
      <x:c r="H270" s="84" t="str">
        <x:v>Governance of technical criteria for re-identification</x:v>
      </x:c>
      <x:c r="I270" s="84" t="str">
        <x:v>Would delete paragraph 5 requiring the Article 93(3) examination procedure for Article 41a implementing acts.</x:v>
      </x:c>
      <x:c r="J270" s="84" t="str">
        <x:v>No present binding effect. Proposed change to Digital Omnibus 2025/0360(COD); its inclusion here does not imply committee, plenary or final adoption.</x:v>
      </x:c>
      <x:c r="K270" s="85" t="n">
        <x:v>46230.5</x:v>
      </x:c>
      <x:c r="L270" s="86" t="inlineStr">
        <x:is>
          <x:t xml:space="preserve">European Parliament joint ITRE–LIBE amendments 1261–1564, 27 July 2026</x:t>
        </x:is>
      </x:c>
      <x:c r="M270" s="84" t="str">
        <x:v>Read full amendment and right-hand proposed text in official PDF text extraction; sponsors and target transcribed from the amendment. Contextual Article 41a amendment relevant to pseudonymisation/identifiability governance; no explicit PET term in this amendment.  Attribution: The proposing MEPs are the signatories named above this amendment in the official tabled-amendment document.</x:v>
      </x:c>
      <x:c r="N270" s="86" t="inlineStr">
        <x:is>
          <x:t xml:space="preserve">Official procedure and document list</x:t>
        </x:is>
      </x:c>
      <x:c r="O270" s="86" t="inlineStr">
        <x:is>
          <x:t xml:space="preserve">Official amendment signatories</x:t>
        </x:is>
      </x:c>
      <x:c r="P270" s="49" t="n">
        <x:v>0</x:v>
      </x:c>
      <x:c r="Q270" s="50" t="str">
        <x:v>Neutral or mixed</x:v>
      </x:c>
      <x:c r="R270" s="50" t="str">
        <x:v>Deletes the specified procedure for adopting implementing acts. This procedural amendment does not independently establish support for or opposition to PET deployment.</x:v>
      </x:c>
      <x:c r="S270" s="50" t="str">
        <x:v>High</x:v>
      </x:c>
      <x:c r="T270" s="50" t="str">
        <x:v>Yes</x:v>
      </x:c>
      <x:c r="U270" s="50" t="str">
        <x:v>Not addressed</x:v>
      </x:c>
      <x:c r="V270" s="50" t="str">
        <x:v>Removes the specified examination procedure.</x:v>
      </x:c>
      <x:c r="W270" s="50" t="str">
        <x:v>Paragraph5 requires the Article93(3) examination procedure.</x:v>
      </x:c>
      <x:c r="X270" s="50" t="str">
        <x:v>Would delete paragraph 5 requiring the Article 93(3) examination procedure for Article 41a implementing acts.</x:v>
      </x:c>
      <x:c r="Y270" s="50" t="str">
        <x:v>AM1298 and AM1299 identically delete Article41a(5), covering the examination procedure. Counted once per MEP; original signatories remain attached to their own amendment.</x:v>
      </x:c>
      <x:c r="Z270" s="50" t="str">
        <x:v>Amendment 1299; Article 3 – paragraph 1 – point 10 Regulation (EU) 2016/679 Article 41a – paragraph 5</x:v>
      </x:c>
      <x:c r="AA270" s="50" t="str">
        <x:v>Amendment 1299; Article 3 – paragraph 1 – point 10 Regulation (EU) 2016/679 Article 41a – paragraph 5; printed page 22</x:v>
      </x:c>
      <x:c r="AB270" s="50" t="str">
        <x:v>Official Parliament PDF PE791.873v01-00 downloaded through browser; full amendment compared against Commission/present left-column text and individual signatory heading; analytical PET score, not a vote or inferred personal belief.</x:v>
      </x:c>
      <x:c r="AC270" s="51" t="n">
        <x:v>46289</x:v>
      </x:c>
      <x:c r="AD270" s="50" t="str">
        <x:v>PET-MEP-270</x:v>
      </x:c>
      <x:c r="AE270" t="n">
        <x:f>IF(ISNUMBER(P270),1,0)</x:f>
        <x:v>1</x:v>
      </x:c>
    </x:row>
    <x:row r="271" ht="112" customHeight="1">
      <x:c r="A271" s="84" t="str">
        <x:v>Digital Omnibus COM(2025)837 — MEP amendment 1300 (PE791.873v01-00)</x:v>
      </x:c>
      <x:c r="B271" s="84" t="str">
        <x:v>Related safeguard</x:v>
      </x:c>
      <x:c r="C271" s="84" t="str">
        <x:v>Axel Voss</x:v>
      </x:c>
      <x:c r="D271" s="84" t="str"/>
      <x:c r="E271" s="84" t="str">
        <x:v>Named signatories to tabled amendment</x:v>
      </x:c>
      <x:c r="F271" s="84" t="str">
        <x:v>Amendment 1300; Article 3 – paragraph 1 – point 10 Regulation (EU) 2016/679 Article 41a – paragraph 5</x:v>
      </x:c>
      <x:c r="G271" s="84" t="str">
        <x:v>European Parliament proposed amendment
Proposed committee amendment; not adopted legislation</x:v>
      </x:c>
      <x:c r="H271" s="84" t="str">
        <x:v>Anonymisation/pseudonymisation in justification; implementing-act procedure</x:v>
      </x:c>
      <x:c r="I271" s="84" t="str">
        <x:v>Restates the Article 93(3) examination procedure for implementing acts referred to in the Article. PET relevance is explicit in the justification; the operative amendment is a drafting adjustment.</x:v>
      </x:c>
      <x:c r="J271" s="84" t="str">
        <x:v>No present binding effect. Proposed change to Digital Omnibus 2025/0360(COD); its inclusion here does not imply committee, plenary or final adoption.</x:v>
      </x:c>
      <x:c r="K271" s="85" t="n">
        <x:v>46230.5</x:v>
      </x:c>
      <x:c r="L271" s="86" t="inlineStr">
        <x:is>
          <x:t xml:space="preserve">European Parliament joint ITRE–LIBE amendments 1261–1564, 27 July 2026</x:t>
        </x:is>
      </x:c>
      <x:c r="M271" s="84" t="str">
        <x:v>Read full amendment and right-hand proposed text in official PDF text extraction; sponsors and target transcribed from the amendment. Named anonymisation/pseudonymisation references occur in the justification; operative effect is distinguished in the mapping.  Attribution: The proposing MEPs are the signatories named above this amendment in the official tabled-amendment document.</x:v>
      </x:c>
      <x:c r="N271" s="86" t="inlineStr">
        <x:is>
          <x:t xml:space="preserve">Official procedure and document list</x:t>
        </x:is>
      </x:c>
      <x:c r="O271" s="86" t="inlineStr">
        <x:is>
          <x:t xml:space="preserve">Official amendment signatories</x:t>
        </x:is>
      </x:c>
      <x:c r="P271" s="46" t="n">
        <x:v>0</x:v>
      </x:c>
      <x:c r="Q271" s="47" t="str">
        <x:v>Neutral or mixed</x:v>
      </x:c>
      <x:c r="R271" s="47" t="str">
        <x:v>Clarifies that the implementing acts referred to in the Article use the same examination procedure. The operative rule is materially unchanged despite PET discussion in the justification.</x:v>
      </x:c>
      <x:c r="S271" s="47" t="str">
        <x:v>High</x:v>
      </x:c>
      <x:c r="T271" s="47" t="str">
        <x:v>Yes</x:v>
      </x:c>
      <x:c r="U271" s="47" t="str">
        <x:v>Not addressed</x:v>
      </x:c>
      <x:c r="V271" s="47" t="str">
        <x:v>Article93(3) examination procedure retained.</x:v>
      </x:c>
      <x:c r="W271" s="47" t="str">
        <x:v>Paragraph5 requires the Article93(3) examination procedure.</x:v>
      </x:c>
      <x:c r="X271" s="47" t="str">
        <x:v>Restates the Article 93(3) examination procedure for implementing acts referred to in the Article. PET relevance is explicit in the justification; the operative amendment is a drafting adjustment.</x:v>
      </x:c>
      <x:c r="Y271" s="47" t="str"/>
      <x:c r="Z271" s="47" t="str">
        <x:v>Amendment 1300; Article 3 – paragraph 1 – point 10 Regulation (EU) 2016/679 Article 41a – paragraph 5</x:v>
      </x:c>
      <x:c r="AA271" s="47" t="str">
        <x:v>Amendment 1300; Article 3 – paragraph 1 – point 10 Regulation (EU) 2016/679 Article 41a – paragraph 5</x:v>
      </x:c>
      <x:c r="AB271" s="47" t="str">
        <x:v>Official Parliament PDF PE791.873v01-00 downloaded through browser; full amendment compared against Commission/present left-column text and individual signatory heading; analytical PET score, not a vote or inferred personal belief.</x:v>
      </x:c>
      <x:c r="AC271" s="48" t="n">
        <x:v>46289</x:v>
      </x:c>
      <x:c r="AD271" s="47" t="str">
        <x:v>PET-MEP-271</x:v>
      </x:c>
      <x:c r="AE271" t="n">
        <x:f>IF(ISNUMBER(P271),1,0)</x:f>
        <x:v>1</x:v>
      </x:c>
    </x:row>
    <x:row r="272" ht="98" customHeight="1">
      <x:c r="A272" s="84" t="str">
        <x:v>Digital Omnibus COM(2025)837 — MEP amendment 1301 (PE791.873v01-00)</x:v>
      </x:c>
      <x:c r="B272" s="84" t="str">
        <x:v>Named technique</x:v>
      </x:c>
      <x:c r="C272" s="84" t="str">
        <x:v>Julie Rechagneux, Mélanie Disdier, Aleksandar Nikolic, Pierre-Romain Thionnet, Alexandre Varaut, Fabrice Leggeri, Marion Maréchal, Christophe Bay</x:v>
      </x:c>
      <x:c r="D272" s="84" t="str"/>
      <x:c r="E272" s="84" t="str">
        <x:v>Named signatories to tabled amendment</x:v>
      </x:c>
      <x:c r="F272" s="84" t="str">
        <x:v>Amendment 1301; Article 3 – paragraph 1 – point 10 a (new) Regulation (EU) 2016/679 Article 41b (new)</x:v>
      </x:c>
      <x:c r="G272" s="84" t="str">
        <x:v>European Parliament proposed amendment
Proposed committee amendment; not adopted legislation</x:v>
      </x:c>
      <x:c r="H272" s="84" t="str">
        <x:v>Pseudonymisation; recipient-specific assessment; linkability and inference risk</x:v>
      </x:c>
      <x:c r="I272" s="84" t="str">
        <x:v>Would require EDPB guidelines on recipient-specific status of pseudonymised data, including realistic identification capability, recipient evidence, due diligence, equivalent recipient categories, documentation and reassessment. Explicitly excludes a presumption that pseudonymised data are non-personal or any reduction in protection.</x:v>
      </x:c>
      <x:c r="J272" s="84" t="str">
        <x:v>No present binding effect. Proposed change to Digital Omnibus 2025/0360(COD); its inclusion here does not imply committee, plenary or final adoption.</x:v>
      </x:c>
      <x:c r="K272" s="85" t="n">
        <x:v>46230.5</x:v>
      </x:c>
      <x:c r="L272" s="86" t="inlineStr">
        <x:is>
          <x:t xml:space="preserve">European Parliament joint ITRE–LIBE amendments 1261–1564, 27 July 2026</x:t>
        </x:is>
      </x:c>
      <x:c r="M272" s="84" t="str">
        <x:v>Read full amendment and right-hand proposed text in official PDF text extraction; sponsors and target transcribed from the amendment.  Attribution: The proposing MEPs are the signatories named above this amendment in the official tabled-amendment document.</x:v>
      </x:c>
      <x:c r="N272" s="86" t="inlineStr">
        <x:is>
          <x:t xml:space="preserve">Official procedure and document list</x:t>
        </x:is>
      </x:c>
      <x:c r="O272" s="86" t="inlineStr">
        <x:is>
          <x:t xml:space="preserve">Official amendment signatories</x:t>
        </x:is>
      </x:c>
      <x:c r="P272" s="49" t="n">
        <x:v>1</x:v>
      </x:c>
      <x:c r="Q272" s="50" t="str">
        <x:v>Favourable</x:v>
      </x:c>
      <x:c r="R272" s="50" t="str">
        <x:v>Creates a detailed EDPB guidance duty for assessing pseudonymised data and recipient capability. This provides practical support for responsible application of the technique without presuming anonymity.</x:v>
      </x:c>
      <x:c r="S272" s="50" t="str">
        <x:v>High</x:v>
      </x:c>
      <x:c r="T272" s="50" t="str">
        <x:v>Yes</x:v>
      </x:c>
      <x:c r="U272" s="50" t="str">
        <x:v>Not addressed</x:v>
      </x:c>
      <x:c r="V272" s="50" t="str">
        <x:v>Due diligence, documentation, reassessment, realistic identification analysis and no reduction in protection.</x:v>
      </x:c>
      <x:c r="W272" s="50" t="str">
        <x:v>No new Article41b requires this recipient-specific pseudonymisation guidance.</x:v>
      </x:c>
      <x:c r="X272" s="50" t="str">
        <x:v>Would require EDPB guidelines on recipient-specific status of pseudonymised data, including realistic identification capability, recipient evidence, due diligence, equivalent recipient categories, documentation and reassessment. Explicitly excludes a presumption that pseudonymised data are non-personal or any reduction in protection.</x:v>
      </x:c>
      <x:c r="Y272" s="50" t="str"/>
      <x:c r="Z272" s="50" t="str">
        <x:v>Amendment 1301; Article 3 – paragraph 1 – point 10 a (new) Regulation (EU) 2016/679 Article 41b (new)</x:v>
      </x:c>
      <x:c r="AA272" s="50" t="str">
        <x:v>Amendment 1301; Article 3 – paragraph 1 – point 10 a (new) Regulation (EU) 2016/679 Article 41b (new); printed pages 23, 24</x:v>
      </x:c>
      <x:c r="AB272" s="50" t="str">
        <x:v>Official Parliament PDF PE791.873v01-00 downloaded through browser; full amendment compared against Commission/present left-column text and individual signatory heading; analytical PET score, not a vote or inferred personal belief.</x:v>
      </x:c>
      <x:c r="AC272" s="51" t="n">
        <x:v>46289</x:v>
      </x:c>
      <x:c r="AD272" s="50" t="str">
        <x:v>PET-MEP-272</x:v>
      </x:c>
      <x:c r="AE272" t="n">
        <x:f>IF(ISNUMBER(P272),1,0)</x:f>
        <x:v>1</x:v>
      </x:c>
    </x:row>
    <x:row r="273" ht="126" customHeight="1">
      <x:c r="A273" s="84" t="str">
        <x:v>Digital Omnibus COM(2025)837 — MEP amendment 1302 (PE791.873v01-00)</x:v>
      </x:c>
      <x:c r="B273" s="84" t="str">
        <x:v>PETs named</x:v>
      </x:c>
      <x:c r="C273" s="84" t="str">
        <x:v>Aura Salla, Niels Flemming Hansen, Ana Miguel Pedro, Henrik Dahl, Andrea Wechsler, Oliver Schenk, Pekka Toveri, Christian Ehler</x:v>
      </x:c>
      <x:c r="D273" s="84" t="str"/>
      <x:c r="E273" s="84" t="str">
        <x:v>Named signatories to tabled amendment</x:v>
      </x:c>
      <x:c r="F273" s="84" t="str">
        <x:v>Amendment 1302; Article 3 – paragraph 1 – point 10 a (new) Regulation (EU) 2016/679 Article 41b (new)</x:v>
      </x:c>
      <x:c r="G273" s="84" t="str">
        <x:v>European Parliament proposed amendment
Proposed committee amendment; not adopted legislation</x:v>
      </x:c>
      <x:c r="H273" s="84" t="str">
        <x:v>Pseudonymisation; anonymisation; PETs; identification-risk assessment</x:v>
      </x:c>
      <x:c r="I273" s="84" t="str">
        <x:v>Would add Article 41b authorising risk-reducing pseudonymisation, anonymisation and Article 25a PETs; requires assessment of all reasonably likely identification means, an EDPB opinion and possible Commission technical criteria/standards with EDPB involvement, while retaining other GDPR obligations.</x:v>
      </x:c>
      <x:c r="J273" s="84" t="str">
        <x:v>No present binding effect. Proposed change to Digital Omnibus 2025/0360(COD); its inclusion here does not imply committee, plenary or final adoption.</x:v>
      </x:c>
      <x:c r="K273" s="85" t="n">
        <x:v>46230.5</x:v>
      </x:c>
      <x:c r="L273" s="86" t="inlineStr">
        <x:is>
          <x:t xml:space="preserve">European Parliament joint ITRE–LIBE amendments 1261–1564, 27 July 2026</x:t>
        </x:is>
      </x:c>
      <x:c r="M273" s="84" t="str">
        <x:v>Source wording: “Privacy Enhancing Technologies” (Amendment 1302; Article 3 – paragraph 1 – point 10 a (new) Regulation (EU) 2016/679 Article 41b (new);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73" s="86" t="inlineStr">
        <x:is>
          <x:t xml:space="preserve">Official procedure and document list</x:t>
        </x:is>
      </x:c>
      <x:c r="O273" s="86" t="inlineStr">
        <x:is>
          <x:t xml:space="preserve">Official amendment signatories</x:t>
        </x:is>
      </x:c>
      <x:c r="P273" s="52" t="n">
        <x:v>2</x:v>
      </x:c>
      <x:c r="Q273" s="53" t="str">
        <x:v>Strongly favourable</x:v>
      </x:c>
      <x:c r="R273" s="53" t="str">
        <x:v>Expressly recognises pseudonymisation, anonymisation and other PETs for risk reduction and compliance. It adds a substantial implementation framework while explicitly preserving other GDPR duties, including ChapterV.</x:v>
      </x:c>
      <x:c r="S273" s="53" t="str">
        <x:v>High</x:v>
      </x:c>
      <x:c r="T273" s="53" t="str">
        <x:v>Yes</x:v>
      </x:c>
      <x:c r="U273" s="53" t="str">
        <x:v>Conditions</x:v>
      </x:c>
      <x:c r="V273" s="53" t="str">
        <x:v>All reasonably likely identification means; EDPB opinion; technical criteria and standards; ChaptersIV/V preserved.</x:v>
      </x:c>
      <x:c r="W273" s="53" t="str">
        <x:v>No new Article41b expressly combines PET application, an EDPB opinion and possible technical standards.</x:v>
      </x:c>
      <x:c r="X273" s="53" t="str">
        <x:v>Would add Article 41b authorising risk-reducing pseudonymisation, anonymisation and Article 25a PETs; requires assessment of all reasonably likely identification means, an EDPB opinion and possible Commission technical criteria/standards with EDPB involvement, while retaining other GDPR obligations.</x:v>
      </x:c>
      <x:c r="Y273" s="53" t="str"/>
      <x:c r="Z273" s="53" t="str">
        <x:v>Amendment 1302; Article 3 – paragraph 1 – point 10 a (new) Regulation (EU) 2016/679 Article 41b (new)</x:v>
      </x:c>
      <x:c r="AA273" s="53" t="str">
        <x:v>Amendment 1302; Article 3 – paragraph 1 – point 10 a (new) Regulation (EU) 2016/679 Article 41b (new); printed pages 25, 26</x:v>
      </x:c>
      <x:c r="AB273" s="53" t="str">
        <x:v>Official Parliament PDF PE791.873v01-00 downloaded through browser; full amendment compared against Commission/present left-column text and individual signatory heading; analytical PET score, not a vote or inferred personal belief.</x:v>
      </x:c>
      <x:c r="AC273" s="54" t="n">
        <x:v>46289</x:v>
      </x:c>
      <x:c r="AD273" s="53" t="str">
        <x:v>PET-MEP-273</x:v>
      </x:c>
      <x:c r="AE273" t="n">
        <x:f>IF(ISNUMBER(P273),1,0)</x:f>
        <x:v>1</x:v>
      </x:c>
    </x:row>
    <x:row r="274" ht="98" customHeight="1">
      <x:c r="A274" s="84" t="str">
        <x:v>Digital Omnibus COM(2025)837 — MEP amendment 1340 (PE791.873v01-00)</x:v>
      </x:c>
      <x:c r="B274" s="84" t="str">
        <x:v>Named technique</x:v>
      </x:c>
      <x:c r="C274" s="84" t="str">
        <x:v>Julie Rechagneux, Mélanie Disdier, Aleksandar Nikolic, Pierre-Romain Thionnet, Alexandre Varaut, Fabrice Leggeri, Marion Maréchal, Christophe Bay</x:v>
      </x:c>
      <x:c r="D274" s="84" t="str"/>
      <x:c r="E274" s="84" t="str">
        <x:v>Named signatories to tabled amendment</x:v>
      </x:c>
      <x:c r="F274" s="84" t="str">
        <x:v>Amendment 1340; Article 3 – paragraph 1 – point 14 Regulation (EU) 2016/679 (GDPR) Article 70 – paragraph 1 – point hca (new)</x:v>
      </x:c>
      <x:c r="G274" s="84" t="str">
        <x:v>European Parliament proposed amendment
Proposed committee amendment; not adopted legislation</x:v>
      </x:c>
      <x:c r="H274" s="84" t="str">
        <x:v>Pseudonymisation; anonymisation; residual re-identification risk</x:v>
      </x:c>
      <x:c r="I274" s="84" t="str">
        <x:v>Would add an EDPB task to issue guidelines on pseudonymisation/anonymisation, including AI development and operation, and assessment of residual re-identification risk using reasonably likely means.</x:v>
      </x:c>
      <x:c r="J274" s="84" t="str">
        <x:v>No present binding effect. Proposed change to Digital Omnibus 2025/0360(COD); its inclusion here does not imply committee, plenary or final adoption.</x:v>
      </x:c>
      <x:c r="K274" s="85" t="n">
        <x:v>46230.5</x:v>
      </x:c>
      <x:c r="L274" s="86" t="inlineStr">
        <x:is>
          <x:t xml:space="preserve">European Parliament joint ITRE–LIBE amendments 1261–1564, 27 July 2026</x:t>
        </x:is>
      </x:c>
      <x:c r="M274" s="84" t="str">
        <x:v>Read full amendment and right-hand proposed text in official PDF text extraction; sponsors and target transcribed from the amendment.  Attribution: The proposing MEPs are the signatories named above this amendment in the official tabled-amendment document.</x:v>
      </x:c>
      <x:c r="N274" s="86" t="inlineStr">
        <x:is>
          <x:t xml:space="preserve">Official procedure and document list</x:t>
        </x:is>
      </x:c>
      <x:c r="O274" s="86" t="inlineStr">
        <x:is>
          <x:t xml:space="preserve">Official amendment signatories</x:t>
        </x:is>
      </x:c>
      <x:c r="P274" s="49" t="n">
        <x:v>1</x:v>
      </x:c>
      <x:c r="Q274" s="50" t="str">
        <x:v>Favourable</x:v>
      </x:c>
      <x:c r="R274" s="50" t="str">
        <x:v>Adds an EDPB duty to issue pseudonymisation and anonymisation guidance including AI uses. This offers limited practical implementation support through residual-risk assessment.</x:v>
      </x:c>
      <x:c r="S274" s="50" t="str">
        <x:v>High</x:v>
      </x:c>
      <x:c r="T274" s="50" t="str">
        <x:v>Yes</x:v>
      </x:c>
      <x:c r="U274" s="50" t="str">
        <x:v>Not addressed</x:v>
      </x:c>
      <x:c r="V274" s="50" t="str">
        <x:v>Residual re-identification risk and reasonably likely means.</x:v>
      </x:c>
      <x:c r="W274" s="50" t="str">
        <x:v>No point(hca) assigns the EDPB this specific guidance task.</x:v>
      </x:c>
      <x:c r="X274" s="50" t="str">
        <x:v>Would add an EDPB task to issue guidelines on pseudonymisation/anonymisation, including AI development and operation, and assessment of residual re-identification risk using reasonably likely means.</x:v>
      </x:c>
      <x:c r="Y274" s="50" t="str"/>
      <x:c r="Z274" s="50" t="str">
        <x:v>Amendment 1340; Article 3 – paragraph 1 – point 14 Regulation (EU) 2016/679 (GDPR) Article 70 – paragraph 1 – point hca (new)</x:v>
      </x:c>
      <x:c r="AA274" s="50" t="str">
        <x:v>Amendment 1340; Article 3 – paragraph 1 – point 14 Regulation (EU) 2016/679 (GDPR) Article 70 – paragraph 1 – point hca (new); printed page 57</x:v>
      </x:c>
      <x:c r="AB274" s="50" t="str">
        <x:v>Official Parliament PDF PE791.873v01-00 downloaded through browser; full amendment compared against Commission/present left-column text and individual signatory heading; analytical PET score, not a vote or inferred personal belief.</x:v>
      </x:c>
      <x:c r="AC274" s="51" t="n">
        <x:v>46289</x:v>
      </x:c>
      <x:c r="AD274" s="50" t="str">
        <x:v>PET-MEP-274</x:v>
      </x:c>
      <x:c r="AE274" t="n">
        <x:f>IF(ISNUMBER(P274),1,0)</x:f>
        <x:v>1</x:v>
      </x:c>
    </x:row>
    <x:row r="275" ht="98" customHeight="1">
      <x:c r="A275" s="84" t="str">
        <x:v>Digital Omnibus COM(2025)837 — MEP amendment 1376 (PE791.873v01-00)</x:v>
      </x:c>
      <x:c r="B275" s="84" t="str">
        <x:v>Named technique</x:v>
      </x:c>
      <x:c r="C275" s="84" t="str">
        <x:v>Ana Vasconcelos, João Cotrim De Figueiredo</x:v>
      </x:c>
      <x:c r="D275" s="84" t="str"/>
      <x:c r="E275" s="84" t="str">
        <x:v>Named signatories to tabled amendment</x:v>
      </x:c>
      <x:c r="F275" s="84" t="str">
        <x:v>Amendment 1376; Article 3 – paragraph 1 – point 15 Regulation (EU) 2016/679 Article 88a – paragraph 2</x:v>
      </x:c>
      <x:c r="G275" s="84" t="str">
        <x:v>European Parliament proposed amendment
Proposed committee amendment; not adopted legislation</x:v>
      </x:c>
      <x:c r="H275" s="84" t="str">
        <x:v>Anonymity; encryption</x:v>
      </x:c>
      <x:c r="I275" s="84" t="str">
        <x:v>Would require law-based terminal-access measures to be necessary/proportionate and neither mandate general user identification nor weaken anonymity, encryption or protective tools used by journalists, activists and other at-risk people.</x:v>
      </x:c>
      <x:c r="J275" s="84" t="str">
        <x:v>No present binding effect. Proposed change to Digital Omnibus 2025/0360(COD); its inclusion here does not imply committee, plenary or final adoption.</x:v>
      </x:c>
      <x:c r="K275" s="85" t="n">
        <x:v>46230.5</x:v>
      </x:c>
      <x:c r="L275" s="86" t="inlineStr">
        <x:is>
          <x:t xml:space="preserve">European Parliament joint ITRE–LIBE amendments 1261–1564, 27 July 2026</x:t>
        </x:is>
      </x:c>
      <x:c r="M275" s="84" t="str">
        <x:v>Read full amendment and right-hand proposed text in official PDF text extraction; sponsors and target transcribed from the amendment.  Attribution: The proposing MEPs are the signatories named above this amendment in the official tabled-amendment document.</x:v>
      </x:c>
      <x:c r="N275" s="86" t="inlineStr">
        <x:is>
          <x:t xml:space="preserve">Official procedure and document list</x:t>
        </x:is>
      </x:c>
      <x:c r="O275" s="86" t="inlineStr">
        <x:is>
          <x:t xml:space="preserve">Official amendment signatories</x:t>
        </x:is>
      </x:c>
      <x:c r="P275" s="46" t="n">
        <x:v>1</x:v>
      </x:c>
      <x:c r="Q275" s="47" t="str">
        <x:v>Favourable</x:v>
      </x:c>
      <x:c r="R275" s="47" t="str">
        <x:v>Adds an express prohibition on weakening anonymity, encryption and protective tools. This provides a targeted protection for their continued use in the terminal-access context.</x:v>
      </x:c>
      <x:c r="S275" s="47" t="str">
        <x:v>High</x:v>
      </x:c>
      <x:c r="T275" s="47" t="str">
        <x:v>Yes</x:v>
      </x:c>
      <x:c r="U275" s="47" t="str">
        <x:v>Not addressed</x:v>
      </x:c>
      <x:c r="V275" s="47" t="str">
        <x:v>Necessity, proportionality and protection of at-risk users.</x:v>
      </x:c>
      <x:c r="W275" s="47" t="str">
        <x:v>Law-based terminal access is permitted for Article23(1) objectives subject to Article6 conditions.</x:v>
      </x:c>
      <x:c r="X275" s="47" t="str">
        <x:v>Would require law-based terminal-access measures to be necessary/proportionate and neither mandate general user identification nor weaken anonymity, encryption or protective tools used by journalists, activists and other at-risk people.</x:v>
      </x:c>
      <x:c r="Y275" s="47" t="str"/>
      <x:c r="Z275" s="47" t="str">
        <x:v>Amendment 1376; Article 3 – paragraph 1 – point 15 Regulation (EU) 2016/679 Article 88a – paragraph 2</x:v>
      </x:c>
      <x:c r="AA275" s="47" t="str">
        <x:v>Amendment 1376; Article 3 – paragraph 1 – point 15 Regulation (EU) 2016/679 Article 88a – paragraph 2; printed page 78</x:v>
      </x:c>
      <x:c r="AB275" s="47" t="str">
        <x:v>Official Parliament PDF PE791.873v01-00 downloaded through browser; full amendment compared against Commission/present left-column text and individual signatory heading; analytical PET score, not a vote or inferred personal belief.</x:v>
      </x:c>
      <x:c r="AC275" s="48" t="n">
        <x:v>46289</x:v>
      </x:c>
      <x:c r="AD275" s="47" t="str">
        <x:v>PET-MEP-275</x:v>
      </x:c>
      <x:c r="AE275" t="n">
        <x:f>IF(ISNUMBER(P275),1,0)</x:f>
        <x:v>1</x:v>
      </x:c>
    </x:row>
    <x:row r="276" ht="98" customHeight="1">
      <x:c r="A276" s="84" t="str">
        <x:v>Digital Omnibus COM(2025)837 — MEP amendment 1380 (PE791.873v01-00)</x:v>
      </x:c>
      <x:c r="B276" s="84" t="str">
        <x:v>Named technique</x:v>
      </x:c>
      <x:c r="C276" s="84" t="str">
        <x:v>Mary Khan</x:v>
      </x:c>
      <x:c r="D276" s="84" t="str"/>
      <x:c r="E276" s="84" t="str">
        <x:v>Named signatories to tabled amendment</x:v>
      </x:c>
      <x:c r="F276" s="84" t="str">
        <x:v>Amendment 1380; Article 3 – paragraph 1 – point 15 Regulation (EU) 2016/679 Article 88a – paragraph 2 a (new)</x:v>
      </x:c>
      <x:c r="G276" s="84" t="str">
        <x:v>European Parliament proposed amendment
Proposed committee amendment; not adopted legislation</x:v>
      </x:c>
      <x:c r="H276" s="84" t="str">
        <x:v>End-to-end encryption; prevention of fingerprinting and cross-service tracking</x:v>
      </x:c>
      <x:c r="I276" s="84" t="str">
        <x:v>Would prohibit reading Article 88a as authority for communications-content access, weakened/circumvented E2EE, client-side scanning, covert terminal access, fingerprinting or cross-service tracking; preserves ePrivacy confidentiality and adds judicial-review safeguards.</x:v>
      </x:c>
      <x:c r="J276" s="84" t="str">
        <x:v>No present binding effect. Proposed change to Digital Omnibus 2025/0360(COD); its inclusion here does not imply committee, plenary or final adoption.</x:v>
      </x:c>
      <x:c r="K276" s="85" t="n">
        <x:v>46230.5</x:v>
      </x:c>
      <x:c r="L276" s="86" t="inlineStr">
        <x:is>
          <x:t xml:space="preserve">European Parliament joint ITRE–LIBE amendments 1261–1564, 27 July 2026</x:t>
        </x:is>
      </x:c>
      <x:c r="M276" s="84" t="str">
        <x:v>Read full amendment and right-hand proposed text in official PDF text extraction; sponsors and target transcribed from the amendment.  Attribution: The proposing MEPs are the signatories named above this amendment in the official tabled-amendment document.</x:v>
      </x:c>
      <x:c r="N276" s="86" t="inlineStr">
        <x:is>
          <x:t xml:space="preserve">Official procedure and document list</x:t>
        </x:is>
      </x:c>
      <x:c r="O276" s="86" t="inlineStr">
        <x:is>
          <x:t xml:space="preserve">Official amendment signatories</x:t>
        </x:is>
      </x:c>
      <x:c r="P276" s="49" t="n">
        <x:v>2</x:v>
      </x:c>
      <x:c r="Q276" s="50" t="str">
        <x:v>Strongly favourable</x:v>
      </x:c>
      <x:c r="R276" s="50" t="str">
        <x:v>Adds an express bar on interpreting Article88a as authority to weaken or circumvent end-to-end encryption. The broad operational exclusions substantially protect privacy-preserving communications and terminal tools.</x:v>
      </x:c>
      <x:c r="S276" s="50" t="str">
        <x:v>High</x:v>
      </x:c>
      <x:c r="T276" s="50" t="str">
        <x:v>Yes</x:v>
      </x:c>
      <x:c r="U276" s="50" t="str">
        <x:v>Not addressed</x:v>
      </x:c>
      <x:c r="V276" s="50" t="str">
        <x:v>No client-side scanning, covert access, fingerprinting or cross-service tracking; confidentiality and judicial review.</x:v>
      </x:c>
      <x:c r="W276" s="50" t="str">
        <x:v>No paragraph2a expressly excludes encryption weakening and related intrusions.</x:v>
      </x:c>
      <x:c r="X276" s="50" t="str">
        <x:v>Would prohibit reading Article 88a as authority for communications-content access, weakened/circumvented E2EE, client-side scanning, covert terminal access, fingerprinting or cross-service tracking; preserves ePrivacy confidentiality and adds judicial-review safeguards.</x:v>
      </x:c>
      <x:c r="Y276" s="50" t="str"/>
      <x:c r="Z276" s="50" t="str">
        <x:v>Amendment 1380; Article 3 – paragraph 1 – point 15 Regulation (EU) 2016/679 Article 88a – paragraph 2 a (new)</x:v>
      </x:c>
      <x:c r="AA276" s="50" t="str">
        <x:v>Amendment 1380; Article 3 – paragraph 1 – point 15 Regulation (EU) 2016/679 Article 88a – paragraph 2 a (new); printed page 80</x:v>
      </x:c>
      <x:c r="AB276" s="50" t="str">
        <x:v>Official Parliament PDF PE791.873v01-00 downloaded through browser; full amendment compared against Commission/present left-column text and individual signatory heading; analytical PET score, not a vote or inferred personal belief.</x:v>
      </x:c>
      <x:c r="AC276" s="51" t="n">
        <x:v>46289</x:v>
      </x:c>
      <x:c r="AD276" s="50" t="str">
        <x:v>PET-MEP-276</x:v>
      </x:c>
      <x:c r="AE276" t="n">
        <x:f>IF(ISNUMBER(P276),1,0)</x:f>
        <x:v>1</x:v>
      </x:c>
    </x:row>
    <x:row r="277" ht="98" customHeight="1">
      <x:c r="A277" s="84" t="str">
        <x:v>Digital Omnibus COM(2025)837 — MEP amendment 1391 (PE791.873v01-00)</x:v>
      </x:c>
      <x:c r="B277" s="84" t="str">
        <x:v>Named technique</x:v>
      </x:c>
      <x:c r="C277" s="84" t="str">
        <x:v>Alex Agius Saliba</x:v>
      </x:c>
      <x:c r="D277" s="84" t="str"/>
      <x:c r="E277" s="84" t="str">
        <x:v>Named signatories to tabled amendment</x:v>
      </x:c>
      <x:c r="F277" s="84" t="str">
        <x:v>Amendment 1391; Article 3 – paragraph 1 – point 15 Regulation (EU) 2016/679 Article 88a – paragraph 3 – point c</x:v>
      </x:c>
      <x:c r="G277" s="84" t="str">
        <x:v>European Parliament proposed amendment
Proposed committee amendment; not adopted legislation</x:v>
      </x:c>
      <x:c r="H277" s="84" t="str">
        <x:v>Immediate anonymisation; aggregation</x:v>
      </x:c>
      <x:c r="I277" s="84" t="str">
        <x:v>Would narrow the consent exception for audience measurement to immediate anonymous aggregation for the controller’s sole use, without identification, tracking or profiling.</x:v>
      </x:c>
      <x:c r="J277" s="84" t="str">
        <x:v>No present binding effect. Proposed change to Digital Omnibus 2025/0360(COD); its inclusion here does not imply committee, plenary or final adoption.</x:v>
      </x:c>
      <x:c r="K277" s="85" t="n">
        <x:v>46230.5</x:v>
      </x:c>
      <x:c r="L277" s="86" t="inlineStr">
        <x:is>
          <x:t xml:space="preserve">European Parliament joint ITRE–LIBE amendments 1261–1564, 27 July 2026</x:t>
        </x:is>
      </x:c>
      <x:c r="M277" s="84" t="str">
        <x:v>Read full amendment and right-hand proposed text in official PDF text extraction; sponsors and target transcribed from the amendment.  Attribution: The proposing MEPs are the signatories named above this amendment in the official tabled-amendment document.</x:v>
      </x:c>
      <x:c r="N277" s="86" t="inlineStr">
        <x:is>
          <x:t xml:space="preserve">Official procedure and document list</x:t>
        </x:is>
      </x:c>
      <x:c r="O277" s="86" t="inlineStr">
        <x:is>
          <x:t xml:space="preserve">Official amendment signatories</x:t>
        </x:is>
      </x:c>
      <x:c r="P277" s="46" t="n">
        <x:v>1</x:v>
      </x:c>
      <x:c r="Q277" s="47" t="str">
        <x:v>Favourable</x:v>
      </x:c>
      <x:c r="R277" s="47" t="str">
        <x:v>Adds immediate anonymity and excludes identification, tracking and profiling. This strengthens the required privacy technique within the existing exception rather than opposing PET deployment.</x:v>
      </x:c>
      <x:c r="S277" s="47" t="str">
        <x:v>High</x:v>
      </x:c>
      <x:c r="T277" s="47" t="str">
        <x:v>Yes</x:v>
      </x:c>
      <x:c r="U277" s="47" t="str">
        <x:v>Not addressed</x:v>
      </x:c>
      <x:c r="V277" s="47" t="str">
        <x:v>Immediate anonymity; own use; no identification, tracking or profiling.</x:v>
      </x:c>
      <x:c r="W277" s="47" t="str">
        <x:v>Audience measurement may use aggregated information for the controller’s own use.</x:v>
      </x:c>
      <x:c r="X277" s="47" t="str">
        <x:v>Would narrow the consent exception for audience measurement to immediate anonymous aggregation for the controller’s sole use, without identification, tracking or profiling.</x:v>
      </x:c>
      <x:c r="Y277" s="47" t="str"/>
      <x:c r="Z277" s="47" t="str">
        <x:v>Amendment 1391; Article 3 – paragraph 1 – point 15 Regulation (EU) 2016/679 Article 88a – paragraph 3 – point c</x:v>
      </x:c>
      <x:c r="AA277" s="47" t="str">
        <x:v>Amendment 1391; Article 3 – paragraph 1 – point 15 Regulation (EU) 2016/679 Article 88a – paragraph 3 – point c; printed page 86</x:v>
      </x:c>
      <x:c r="AB277" s="47" t="str">
        <x:v>Official Parliament PDF PE791.873v01-00 downloaded through browser; full amendment compared against Commission/present left-column text and individual signatory heading; analytical PET score, not a vote or inferred personal belief.</x:v>
      </x:c>
      <x:c r="AC277" s="48" t="n">
        <x:v>46289</x:v>
      </x:c>
      <x:c r="AD277" s="47" t="str">
        <x:v>PET-MEP-277</x:v>
      </x:c>
      <x:c r="AE277" t="n">
        <x:f>IF(ISNUMBER(P277),1,0)</x:f>
        <x:v>1</x:v>
      </x:c>
    </x:row>
    <x:row r="278" ht="98" customHeight="1">
      <x:c r="A278" s="84" t="str">
        <x:v>Digital Omnibus COM(2025)837 — MEP amendment 1392 (PE791.873v01-00)</x:v>
      </x:c>
      <x:c r="B278" s="84" t="str">
        <x:v>Named technique</x:v>
      </x:c>
      <x:c r="C278" s="84" t="str">
        <x:v>Julie Rechagneux, Mélanie Disdier, Aleksandar Nikolic, Pierre-Romain Thionnet, Alexandre Varaut, Fabrice Leggeri, Marion Maréchal, Christophe Bay</x:v>
      </x:c>
      <x:c r="D278" s="84" t="str"/>
      <x:c r="E278" s="84" t="str">
        <x:v>Named signatories to tabled amendment</x:v>
      </x:c>
      <x:c r="F278" s="84" t="str">
        <x:v>Amendment 1392; Article 3 – paragraph 1 – point 15 Regulation (EU) 2016/679 Article 88a – paragraph 3 – point c</x:v>
      </x:c>
      <x:c r="G278" s="84" t="str">
        <x:v>European Parliament proposed amendment
Proposed committee amendment; not adopted legislation</x:v>
      </x:c>
      <x:c r="H278" s="84" t="str">
        <x:v>Anonymisation; aggregation; purpose limitation</x:v>
      </x:c>
      <x:c r="I278" s="84" t="str">
        <x:v>Would require audience-measurement information under the consent exception to be aggregated and anonymised and prohibit further processing for another purpose.</x:v>
      </x:c>
      <x:c r="J278" s="84" t="str">
        <x:v>No present binding effect. Proposed change to Digital Omnibus 2025/0360(COD); its inclusion here does not imply committee, plenary or final adoption.</x:v>
      </x:c>
      <x:c r="K278" s="85" t="n">
        <x:v>46230.5</x:v>
      </x:c>
      <x:c r="L278" s="86" t="inlineStr">
        <x:is>
          <x:t xml:space="preserve">European Parliament joint ITRE–LIBE amendments 1261–1564, 27 July 2026</x:t>
        </x:is>
      </x:c>
      <x:c r="M278" s="84" t="str">
        <x:v>Read full amendment and right-hand proposed text in official PDF text extraction; sponsors and target transcribed from the amendment.  Attribution: The proposing MEPs are the signatories named above this amendment in the official tabled-amendment document.</x:v>
      </x:c>
      <x:c r="N278" s="86" t="inlineStr">
        <x:is>
          <x:t xml:space="preserve">Official procedure and document list</x:t>
        </x:is>
      </x:c>
      <x:c r="O278" s="86" t="inlineStr">
        <x:is>
          <x:t xml:space="preserve">Official amendment signatories</x:t>
        </x:is>
      </x:c>
      <x:c r="P278" s="49" t="n">
        <x:v>1</x:v>
      </x:c>
      <x:c r="Q278" s="50" t="str">
        <x:v>Favourable</x:v>
      </x:c>
      <x:c r="R278" s="50" t="str">
        <x:v>Adds anonymisation and prohibits reuse for another purpose. This strengthens deployment of the privacy technique as a condition of the existing exception.</x:v>
      </x:c>
      <x:c r="S278" s="50" t="str">
        <x:v>High</x:v>
      </x:c>
      <x:c r="T278" s="50" t="str">
        <x:v>Yes</x:v>
      </x:c>
      <x:c r="U278" s="50" t="str">
        <x:v>Not addressed</x:v>
      </x:c>
      <x:c r="V278" s="50" t="str">
        <x:v>Anonymisation, aggregation, own use and purpose limitation.</x:v>
      </x:c>
      <x:c r="W278" s="50" t="str">
        <x:v>Audience measurement may use aggregated information for the controller’s own use.</x:v>
      </x:c>
      <x:c r="X278" s="50" t="str">
        <x:v>Would require audience-measurement information under the consent exception to be aggregated and anonymised and prohibit further processing for another purpose.</x:v>
      </x:c>
      <x:c r="Y278" s="50" t="str"/>
      <x:c r="Z278" s="50" t="str">
        <x:v>Amendment 1392; Article 3 – paragraph 1 – point 15 Regulation (EU) 2016/679 Article 88a – paragraph 3 – point c</x:v>
      </x:c>
      <x:c r="AA278" s="50" t="str">
        <x:v>Amendment 1392; Article 3 – paragraph 1 – point 15 Regulation (EU) 2016/679 Article 88a – paragraph 3 – point c</x:v>
      </x:c>
      <x:c r="AB278" s="50" t="str">
        <x:v>Official Parliament PDF PE791.873v01-00 downloaded through browser; full amendment compared against Commission/present left-column text and individual signatory heading; analytical PET score, not a vote or inferred personal belief.</x:v>
      </x:c>
      <x:c r="AC278" s="51" t="n">
        <x:v>46289</x:v>
      </x:c>
      <x:c r="AD278" s="50" t="str">
        <x:v>PET-MEP-278</x:v>
      </x:c>
      <x:c r="AE278" t="n">
        <x:f>IF(ISNUMBER(P278),1,0)</x:f>
        <x:v>1</x:v>
      </x:c>
    </x:row>
    <x:row r="279" ht="126" customHeight="1">
      <x:c r="A279" s="84" t="str">
        <x:v>Digital Omnibus COM(2025)837 — MEP amendment 1405 (PE791.873v01-00)</x:v>
      </x:c>
      <x:c r="B279" s="84" t="str">
        <x:v>PETs named</x:v>
      </x:c>
      <x:c r="C279" s="84" t="str">
        <x:v>Oliver Schenk, Dimitris Tsiodras, Axel Voss, Ana Miguel Pedro, Marion Walsmann, Lena Düpont, Romana Tomc, Marie-Sophie Lanig, Aura Salla</x:v>
      </x:c>
      <x:c r="D279" s="84" t="str"/>
      <x:c r="E279" s="84" t="str">
        <x:v>Named signatories to tabled amendment</x:v>
      </x:c>
      <x:c r="F279" s="84" t="str">
        <x:v>Amendment 1405; Article 3 – paragraph 1 – point 15 Regulation (EU) 2016/679 Article 88a – paragraph 3 – point da (new)</x:v>
      </x:c>
      <x:c r="G279" s="84" t="str">
        <x:v>European Parliament proposed amendment
Proposed committee amendment; not adopted legislation</x:v>
      </x:c>
      <x:c r="H279" s="84" t="str">
        <x:v>PETs meeting Article 25a technical standards</x:v>
      </x:c>
      <x:c r="I279" s="84" t="str">
        <x:v>Would add a terminal-data consent exception for Article 6(1)(f) legitimate interests where PETs satisfy Article 25a standards, with exclusions addressing behavioural advertising, advertising revenue and absence of a direct data-subject relationship.</x:v>
      </x:c>
      <x:c r="J279" s="84" t="str">
        <x:v>No present binding effect. Proposed change to Digital Omnibus 2025/0360(COD); its inclusion here does not imply committee, plenary or final adoption.</x:v>
      </x:c>
      <x:c r="K279" s="85" t="n">
        <x:v>46230.5</x:v>
      </x:c>
      <x:c r="L279" s="86" t="inlineStr">
        <x:is>
          <x:t xml:space="preserve">European Parliament joint ITRE–LIBE amendments 1261–1564, 27 July 2026</x:t>
        </x:is>
      </x:c>
      <x:c r="M279" s="84" t="str">
        <x:v>Source wording: “Privacy Enhancing Technologies” (Amendment 1405; Article 3 – paragraph 1 – point 15 Regulation (EU) 2016/679 Article 88a – paragraph 3 – point da (new);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79" s="86" t="inlineStr">
        <x:is>
          <x:t xml:space="preserve">Official procedure and document list</x:t>
        </x:is>
      </x:c>
      <x:c r="O279" s="86" t="inlineStr">
        <x:is>
          <x:t xml:space="preserve">Official amendment signatories</x:t>
        </x:is>
      </x:c>
      <x:c r="P279" s="52" t="n">
        <x:v>2</x:v>
      </x:c>
      <x:c r="Q279" s="53" t="str">
        <x:v>Strongly favourable</x:v>
      </x:c>
      <x:c r="R279" s="53" t="str">
        <x:v>Creates an additional processing route expressly conditioned on compliant PETs. This materially incentivises deployment while limiting the processing contexts that can benefit.</x:v>
      </x:c>
      <x:c r="S279" s="53" t="str">
        <x:v>High</x:v>
      </x:c>
      <x:c r="T279" s="53" t="str">
        <x:v>Yes</x:v>
      </x:c>
      <x:c r="U279" s="53" t="str">
        <x:v>Not addressed</x:v>
      </x:c>
      <x:c r="V279" s="53" t="str">
        <x:v>Article25a technical standards; stated exclusions concerning behavioural advertising, revenue and direct relationship.</x:v>
      </x:c>
      <x:c r="W279" s="53" t="str">
        <x:v>No point(da) creates this PET-conditioned legitimate-interest terminal-access exception.</x:v>
      </x:c>
      <x:c r="X279" s="53" t="str">
        <x:v>Would add a terminal-data consent exception for Article 6(1)(f) legitimate interests where PETs satisfy Article 25a standards, with exclusions addressing behavioural advertising, advertising revenue and absence of a direct data-subject relationship.</x:v>
      </x:c>
      <x:c r="Y279" s="53" t="str"/>
      <x:c r="Z279" s="53" t="str">
        <x:v>Amendment 1405; Article 3 – paragraph 1 – point 15 Regulation (EU) 2016/679 Article 88a – paragraph 3 – point da (new)</x:v>
      </x:c>
      <x:c r="AA279" s="53" t="str">
        <x:v>Amendment 1405; Article 3 – paragraph 1 – point 15 Regulation (EU) 2016/679 Article 88a – paragraph 3 – point da (new); printed page 93</x:v>
      </x:c>
      <x:c r="AB279" s="53" t="str">
        <x:v>Official Parliament PDF PE791.873v01-00 downloaded through browser; full amendment compared against Commission/present left-column text and individual signatory heading; analytical PET score, not a vote or inferred personal belief.</x:v>
      </x:c>
      <x:c r="AC279" s="54" t="n">
        <x:v>46289</x:v>
      </x:c>
      <x:c r="AD279" s="53" t="str">
        <x:v>PET-MEP-279</x:v>
      </x:c>
      <x:c r="AE279" t="n">
        <x:f>IF(ISNUMBER(P279),1,0)</x:f>
        <x:v>1</x:v>
      </x:c>
    </x:row>
    <x:row r="280" ht="126" customHeight="1">
      <x:c r="A280" s="84" t="str">
        <x:v>Digital Omnibus COM(2025)837 — MEP amendment 1408 (PE791.873v01-00)</x:v>
      </x:c>
      <x:c r="B280" s="84" t="str">
        <x:v>PETs named</x:v>
      </x:c>
      <x:c r="C280" s="84" t="str">
        <x:v>Tomas Tobé, Arba Kokalari, Jörgen Warborn</x:v>
      </x:c>
      <x:c r="D280" s="84" t="str"/>
      <x:c r="E280" s="84" t="str">
        <x:v>Named signatories to tabled amendment</x:v>
      </x:c>
      <x:c r="F280" s="84" t="str">
        <x:v>Amendment 1408; Article 3 – paragraph 1 – point 15 Regulation (EU) 2016/679 Article 88a – paragraph 3 – point da (new)</x:v>
      </x:c>
      <x:c r="G280" s="84" t="str">
        <x:v>European Parliament proposed amendment
Proposed committee amendment; not adopted legislation</x:v>
      </x:c>
      <x:c r="H280" s="84" t="str">
        <x:v>Recognised privacy-enhancing technologies</x:v>
      </x:c>
      <x:c r="I280" s="84" t="str">
        <x:v>Would add a terminal-data consent exception where the controller deploys recognised PETs effectively mitigating risks associated with personal-data processing.</x:v>
      </x:c>
      <x:c r="J280" s="84" t="str">
        <x:v>No present binding effect. Proposed change to Digital Omnibus 2025/0360(COD); its inclusion here does not imply committee, plenary or final adoption.</x:v>
      </x:c>
      <x:c r="K280" s="85" t="n">
        <x:v>46230.5</x:v>
      </x:c>
      <x:c r="L280" s="86" t="inlineStr">
        <x:is>
          <x:t xml:space="preserve">European Parliament joint ITRE–LIBE amendments 1261–1564, 27 July 2026</x:t>
        </x:is>
      </x:c>
      <x:c r="M280" s="84" t="str">
        <x:v>Source wording: “Privacy Enhancing Technologies” (Amendment 1408; Article 3 – paragraph 1 – point 15 Regulation (EU) 2016/679 Article 88a – paragraph 3 – point da (new);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80" s="86" t="inlineStr">
        <x:is>
          <x:t xml:space="preserve">Official procedure and document list</x:t>
        </x:is>
      </x:c>
      <x:c r="O280" s="86" t="inlineStr">
        <x:is>
          <x:t xml:space="preserve">Official amendment signatories</x:t>
        </x:is>
      </x:c>
      <x:c r="P280" s="52" t="n">
        <x:v>2</x:v>
      </x:c>
      <x:c r="Q280" s="53" t="str">
        <x:v>Strongly favourable</x:v>
      </x:c>
      <x:c r="R280" s="53" t="str">
        <x:v>Creates an additional exception where recognised PETs effectively mitigate processing risks. This gives PET deployment a substantial new legal role, subject to demonstrated effectiveness.</x:v>
      </x:c>
      <x:c r="S280" s="53" t="str">
        <x:v>High</x:v>
      </x:c>
      <x:c r="T280" s="53" t="str">
        <x:v>Yes</x:v>
      </x:c>
      <x:c r="U280" s="53" t="str">
        <x:v>Not addressed</x:v>
      </x:c>
      <x:c r="V280" s="53" t="str">
        <x:v>Recognised PETs and effective risk mitigation.</x:v>
      </x:c>
      <x:c r="W280" s="53" t="str">
        <x:v>No point(da) creates a recognised-PET terminal-access exception.</x:v>
      </x:c>
      <x:c r="X280" s="53" t="str">
        <x:v>Would add a terminal-data consent exception where the controller deploys recognised PETs effectively mitigating risks associated with personal-data processing.</x:v>
      </x:c>
      <x:c r="Y280" s="53" t="str"/>
      <x:c r="Z280" s="53" t="str">
        <x:v>Amendment 1408; Article 3 – paragraph 1 – point 15 Regulation (EU) 2016/679 Article 88a – paragraph 3 – point da (new)</x:v>
      </x:c>
      <x:c r="AA280" s="53" t="str">
        <x:v>Amendment 1408; Article 3 – paragraph 1 – point 15 Regulation (EU) 2016/679 Article 88a – paragraph 3 – point da (new)</x:v>
      </x:c>
      <x:c r="AB280" s="53" t="str">
        <x:v>Official Parliament PDF PE791.873v01-00 downloaded through browser; full amendment compared against Commission/present left-column text and individual signatory heading; analytical PET score, not a vote or inferred personal belief.</x:v>
      </x:c>
      <x:c r="AC280" s="54" t="n">
        <x:v>46289</x:v>
      </x:c>
      <x:c r="AD280" s="53" t="str">
        <x:v>PET-MEP-280</x:v>
      </x:c>
      <x:c r="AE280" t="n">
        <x:f>IF(ISNUMBER(P280),1,0)</x:f>
        <x:v>1</x:v>
      </x:c>
    </x:row>
    <x:row r="281" ht="126" customHeight="1">
      <x:c r="A281" s="84" t="str">
        <x:v>Digital Omnibus COM(2025)837 — MEP amendment 1410 (PE791.873v01-00)</x:v>
      </x:c>
      <x:c r="B281" s="84" t="str">
        <x:v>PETs named</x:v>
      </x:c>
      <x:c r="C281" s="84" t="str">
        <x:v>Aura Salla, Niels Flemming Hansen, Ana Miguel Pedro, Paulo Cunha, Angelika Niebler, Adina Vălean, Oliver Schenk, Marie-Sophie Lanig, Pekka Toveri, Christian Ehler</x:v>
      </x:c>
      <x:c r="D281" s="84" t="str"/>
      <x:c r="E281" s="84" t="str">
        <x:v>Named signatories to tabled amendment</x:v>
      </x:c>
      <x:c r="F281" s="84" t="str">
        <x:v>Amendment 1410; Article 3 – paragraph 1 – point 15 Regulation (EU) 2016/679 Article 88a – paragraph 3 – point db</x:v>
      </x:c>
      <x:c r="G281" s="84" t="str">
        <x:v>European Parliament proposed amendment
Proposed committee amendment; not adopted legislation</x:v>
      </x:c>
      <x:c r="H281" s="84" t="str">
        <x:v>PETs meeting Article 25a technical standards</x:v>
      </x:c>
      <x:c r="I281" s="84" t="str">
        <x:v>Would add a legitimate-interest terminal-data exception conditioned on Article 25a-compliant PETs; excludes behavioural-advertising tracking/profiling irrespective of a direct relationship but permits non-tracking internal product optimisation.</x:v>
      </x:c>
      <x:c r="J281" s="84" t="str">
        <x:v>No present binding effect. Proposed change to Digital Omnibus 2025/0360(COD); its inclusion here does not imply committee, plenary or final adoption.</x:v>
      </x:c>
      <x:c r="K281" s="85" t="n">
        <x:v>46230.5</x:v>
      </x:c>
      <x:c r="L281" s="86" t="inlineStr">
        <x:is>
          <x:t xml:space="preserve">European Parliament joint ITRE–LIBE amendments 1261–1564, 27 July 2026</x:t>
        </x:is>
      </x:c>
      <x:c r="M281" s="84" t="str">
        <x:v>Source wording: “Privacy Enhancing Technologies” (Amendment 1410; Article 3 – paragraph 1 – point 15 Regulation (EU) 2016/679 Article 88a – paragraph 3 – point db;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81" s="86" t="inlineStr">
        <x:is>
          <x:t xml:space="preserve">Official procedure and document list</x:t>
        </x:is>
      </x:c>
      <x:c r="O281" s="86" t="inlineStr">
        <x:is>
          <x:t xml:space="preserve">Official amendment signatories</x:t>
        </x:is>
      </x:c>
      <x:c r="P281" s="52" t="n">
        <x:v>2</x:v>
      </x:c>
      <x:c r="Q281" s="53" t="str">
        <x:v>Strongly favourable</x:v>
      </x:c>
      <x:c r="R281" s="53" t="str">
        <x:v>Creates an additional route conditioned on Article25a-compliant PETs. It materially supports deployment while excluding behavioural-advertising tracking and permitting non-tracking product optimisation.</x:v>
      </x:c>
      <x:c r="S281" s="53" t="str">
        <x:v>High</x:v>
      </x:c>
      <x:c r="T281" s="53" t="str">
        <x:v>Yes</x:v>
      </x:c>
      <x:c r="U281" s="53" t="str">
        <x:v>Not addressed</x:v>
      </x:c>
      <x:c r="V281" s="53" t="str">
        <x:v>Article25a standards; behavioural-advertising exclusion; no user tracking for internal optimisation.</x:v>
      </x:c>
      <x:c r="W281" s="53" t="str">
        <x:v>No point(db) creates this PET-conditioned legitimate-interest terminal-access exception.</x:v>
      </x:c>
      <x:c r="X281" s="53" t="str">
        <x:v>Would add a legitimate-interest terminal-data exception conditioned on Article 25a-compliant PETs; excludes behavioural-advertising tracking/profiling irrespective of a direct relationship but permits non-tracking internal product optimisation.</x:v>
      </x:c>
      <x:c r="Y281" s="53" t="str"/>
      <x:c r="Z281" s="53" t="str">
        <x:v>Amendment 1410; Article 3 – paragraph 1 – point 15 Regulation (EU) 2016/679 Article 88a – paragraph 3 – point db</x:v>
      </x:c>
      <x:c r="AA281" s="53" t="str">
        <x:v>Amendment 1410; Article 3 – paragraph 1 – point 15 Regulation (EU) 2016/679 Article 88a – paragraph 3 – point db; printed page 96</x:v>
      </x:c>
      <x:c r="AB281" s="53" t="str">
        <x:v>Official Parliament PDF PE791.873v01-00 downloaded through browser; full amendment compared against Commission/present left-column text and individual signatory heading; analytical PET score, not a vote or inferred personal belief.</x:v>
      </x:c>
      <x:c r="AC281" s="54" t="n">
        <x:v>46289</x:v>
      </x:c>
      <x:c r="AD281" s="53" t="str">
        <x:v>PET-MEP-281</x:v>
      </x:c>
      <x:c r="AE281" t="n">
        <x:f>IF(ISNUMBER(P281),1,0)</x:f>
        <x:v>1</x:v>
      </x:c>
    </x:row>
    <x:row r="282" ht="126" customHeight="1">
      <x:c r="A282" s="84" t="str">
        <x:v>Digital Omnibus COM(2025)837 — MEP amendment 1411 (PE791.873v01-00)</x:v>
      </x:c>
      <x:c r="B282" s="84" t="str">
        <x:v>PETs named</x:v>
      </x:c>
      <x:c r="C282" s="84" t="str">
        <x:v>Krzysztof Hetman, Adam Jarubas</x:v>
      </x:c>
      <x:c r="D282" s="84" t="str"/>
      <x:c r="E282" s="84" t="str">
        <x:v>Named signatories to tabled amendment</x:v>
      </x:c>
      <x:c r="F282" s="84" t="str">
        <x:v>Amendment 1411; Article 3 – paragraph 1 – point 15 Regulation (EU) 2016/679 Article 88a – paragraph 3 – point db (new)</x:v>
      </x:c>
      <x:c r="G282" s="84" t="str">
        <x:v>European Parliament proposed amendment
Proposed committee amendment; not adopted legislation</x:v>
      </x:c>
      <x:c r="H282" s="84" t="str">
        <x:v>Recognised PETs meeting technical specifications</x:v>
      </x:c>
      <x:c r="I282" s="84" t="str">
        <x:v>Would add a terminal-data consent exception where recognised PETs effectively mitigate risks to rights and freedoms in accordance with technical specifications under paragraphs 4–6.</x:v>
      </x:c>
      <x:c r="J282" s="84" t="str">
        <x:v>No present binding effect. Proposed change to Digital Omnibus 2025/0360(COD); its inclusion here does not imply committee, plenary or final adoption.</x:v>
      </x:c>
      <x:c r="K282" s="85" t="n">
        <x:v>46230.5</x:v>
      </x:c>
      <x:c r="L282" s="86" t="inlineStr">
        <x:is>
          <x:t xml:space="preserve">European Parliament joint ITRE–LIBE amendments 1261–1564, 27 July 2026</x:t>
        </x:is>
      </x:c>
      <x:c r="M282" s="84" t="str">
        <x:v>Source wording: “privacy-enhancing technologies” (Amendment 1411; Article 3 – paragraph 1 – point 15 Regulation (EU) 2016/679 Article 88a – paragraph 3 – point db (new); proposed amendment text). Read full amendment and right-hand proposed text in official PDF text extraction; sponsors and target transcribed from the amendment.  Attribution: The proposing MEPs are the signatories named above this amendment in the official tabled-amendment document.</x:v>
      </x:c>
      <x:c r="N282" s="86" t="inlineStr">
        <x:is>
          <x:t xml:space="preserve">Official procedure and document list</x:t>
        </x:is>
      </x:c>
      <x:c r="O282" s="86" t="inlineStr">
        <x:is>
          <x:t xml:space="preserve">Official amendment signatories</x:t>
        </x:is>
      </x:c>
      <x:c r="P282" s="52" t="n">
        <x:v>2</x:v>
      </x:c>
      <x:c r="Q282" s="53" t="str">
        <x:v>Strongly favourable</x:v>
      </x:c>
      <x:c r="R282" s="53" t="str">
        <x:v>Creates an additional exception tied to recognised PETs and technical specifications. This gives effective PET deployment a substantial enabling role in terminal-data processing.</x:v>
      </x:c>
      <x:c r="S282" s="53" t="str">
        <x:v>High</x:v>
      </x:c>
      <x:c r="T282" s="53" t="str">
        <x:v>Yes</x:v>
      </x:c>
      <x:c r="U282" s="53" t="str">
        <x:v>Not addressed</x:v>
      </x:c>
      <x:c r="V282" s="53" t="str">
        <x:v>Effective mitigation of risks to rights and freedoms; technical specifications.</x:v>
      </x:c>
      <x:c r="W282" s="53" t="str">
        <x:v>No point(db) creates this recognised-PET terminal-access exception.</x:v>
      </x:c>
      <x:c r="X282" s="53" t="str">
        <x:v>Would add a terminal-data consent exception where recognised PETs effectively mitigate risks to rights and freedoms in accordance with technical specifications under paragraphs 4–6.</x:v>
      </x:c>
      <x:c r="Y282" s="53" t="str"/>
      <x:c r="Z282" s="53" t="str">
        <x:v>Amendment 1411; Article 3 – paragraph 1 – point 15 Regulation (EU) 2016/679 Article 88a – paragraph 3 – point db (new)</x:v>
      </x:c>
      <x:c r="AA282" s="53" t="str">
        <x:v>Amendment 1411; Article 3 – paragraph 1 – point 15 Regulation (EU) 2016/679 Article 88a – paragraph 3 – point db (new)</x:v>
      </x:c>
      <x:c r="AB282" s="53" t="str">
        <x:v>Official Parliament PDF PE791.873v01-00 downloaded through browser; full amendment compared against Commission/present left-column text and individual signatory heading; analytical PET score, not a vote or inferred personal belief.</x:v>
      </x:c>
      <x:c r="AC282" s="54" t="n">
        <x:v>46289</x:v>
      </x:c>
      <x:c r="AD282" s="53" t="str">
        <x:v>PET-MEP-282</x:v>
      </x:c>
      <x:c r="AE282" t="n">
        <x:f>IF(ISNUMBER(P282),1,0)</x:f>
        <x:v>1</x:v>
      </x:c>
    </x:row>
    <x:row r="283" ht="98" customHeight="1">
      <x:c r="A283" s="84" t="str">
        <x:v>Digital Omnibus COM(2025)837 — MEP amendment 1534 (PE791.873v01-00)</x:v>
      </x:c>
      <x:c r="B283" s="84" t="str">
        <x:v>Related privacy wording</x:v>
      </x:c>
      <x:c r="C283" s="84" t="str">
        <x:v>Irena Joveva, Michael McNamara, Raquel García Hermida-Van Der Walle, Oihane Agirregoitia Martínez, Veronika Cifrová Ostrihoňová, Fabienne Keller</x:v>
      </x:c>
      <x:c r="D283" s="84" t="str"/>
      <x:c r="E283" s="84" t="str">
        <x:v>Named signatories to tabled amendment</x:v>
      </x:c>
      <x:c r="F283" s="84" t="str">
        <x:v>Amendment 1534; Article 3 – paragraph 1 – point 15 Regulation (EU) 2016/679 Article 88b – paragraph 6</x:v>
      </x:c>
      <x:c r="G283" s="84" t="str">
        <x:v>European Parliament proposed amendment
Proposed committee amendment; not adopted legislation</x:v>
      </x:c>
      <x:c r="H283" s="84" t="str">
        <x:v>VPNs; privacy extensions; automated privacy configurations; consent agents</x:v>
      </x:c>
      <x:c r="I283" s="84" t="str">
        <x:v>Would require browsers/OSs to support third-party privacy agents and prohibit restricting, denying or degrading services for standards-compliant privacy software, including VPNs, automated configurations and browser extensions. Restricts secondary use of preference signals.</x:v>
      </x:c>
      <x:c r="J283" s="84" t="str">
        <x:v>No present binding effect. Proposed change to Digital Omnibus 2025/0360(COD); its inclusion here does not imply committee, plenary or final adoption.</x:v>
      </x:c>
      <x:c r="K283" s="85" t="n">
        <x:v>46230.5</x:v>
      </x:c>
      <x:c r="L283" s="86" t="inlineStr">
        <x:is>
          <x:t xml:space="preserve">European Parliament joint ITRE–LIBE amendments 1261–1564, 27 July 2026</x:t>
        </x:is>
      </x:c>
      <x:c r="M283" s="84" t="str">
        <x:v>Exact PET wording could not be confirmed in the cited passage. Read full amendment and right-hand proposed text in official PDF text extraction; sponsors and target transcribed from the amendment.  Attribution: The proposing MEPs are the signatories named above this amendment in the official tabled-amendment document.</x:v>
      </x:c>
      <x:c r="N283" s="86" t="inlineStr">
        <x:is>
          <x:t xml:space="preserve">Official procedure and document list</x:t>
        </x:is>
      </x:c>
      <x:c r="O283" s="86" t="inlineStr">
        <x:is>
          <x:t xml:space="preserve">Official amendment signatories</x:t>
        </x:is>
      </x:c>
      <x:c r="P283" s="46" t="n">
        <x:v>2</x:v>
      </x:c>
      <x:c r="Q283" s="47" t="str">
        <x:v>Strongly favourable</x:v>
      </x:c>
      <x:c r="R283" s="47" t="str">
        <x:v>Extends duties to browsers and operating systems and requires support for third-party privacy software. Explicit protection against restricting or degrading such tools substantially strengthens their practical deployment.</x:v>
      </x:c>
      <x:c r="S283" s="47" t="str">
        <x:v>High</x:v>
      </x:c>
      <x:c r="T283" s="47" t="str">
        <x:v>Yes</x:v>
      </x:c>
      <x:c r="U283" s="47" t="str">
        <x:v>Not addressed</x:v>
      </x:c>
      <x:c r="V283" s="47" t="str">
        <x:v>Standards compliance, authorised agents, user choice and purpose-limited preference signals.</x:v>
      </x:c>
      <x:c r="W283" s="47" t="str">
        <x:v>Non-SME browsers must support automated consent and objection signals.</x:v>
      </x:c>
      <x:c r="X283" s="47" t="str">
        <x:v>Would require browsers/OSs to support third-party privacy agents and prohibit restricting, denying or degrading services for standards-compliant privacy software, including VPNs, automated configurations and browser extensions. Restricts secondary use of preference signals.</x:v>
      </x:c>
      <x:c r="Y283" s="47" t="str"/>
      <x:c r="Z283" s="47" t="str">
        <x:v>Amendment 1534; Article 3 – paragraph 1 – point 15 Regulation (EU) 2016/679 Article 88b – paragraph 6</x:v>
      </x:c>
      <x:c r="AA283" s="47" t="str">
        <x:v>Amendment 1534; Article 3 – paragraph 1 – point 15 Regulation (EU) 2016/679 Article 88b – paragraph 6; printed page 157</x:v>
      </x:c>
      <x:c r="AB283" s="47" t="str">
        <x:v>Official Parliament PDF PE791.873v01-00 downloaded through browser; full amendment compared against Commission/present left-column text and individual signatory heading; analytical PET score, not a vote or inferred personal belief.</x:v>
      </x:c>
      <x:c r="AC283" s="48" t="n">
        <x:v>46289</x:v>
      </x:c>
      <x:c r="AD283" s="47" t="str">
        <x:v>PET-MEP-283</x:v>
      </x:c>
      <x:c r="AE283" t="n">
        <x:f>IF(ISNUMBER(P283),1,0)</x:f>
        <x:v>1</x:v>
      </x:c>
    </x:row>
    <x:row r="284" ht="112" customHeight="1">
      <x:c r="A284" s="84" t="str">
        <x:v>Digital Omnibus COM(2025)837 — MEP amendment 1560 (PE791.873v01-00)</x:v>
      </x:c>
      <x:c r="B284" s="84" t="str">
        <x:v>Named technique</x:v>
      </x:c>
      <x:c r="C284" s="84" t="str">
        <x:v>Irena Joveva, Michael McNamara, Raquel García Hermida-Van Der Walle, Oihane Agirregoitia Martínez, Veronika Cifrová Ostrihoňová, Fabienne Keller</x:v>
      </x:c>
      <x:c r="D284" s="84" t="str"/>
      <x:c r="E284" s="84" t="str">
        <x:v>Named signatories to tabled amendment</x:v>
      </x:c>
      <x:c r="F284" s="84" t="str">
        <x:v>Amendment 1560; Article 3 – paragraph 1 – point 15 Regulation (EU) 2016/679 Article 88c – paragraph 1</x:v>
      </x:c>
      <x:c r="G284" s="84" t="str">
        <x:v>European Parliament proposed amendment
Proposed committee amendment; not adopted legislation</x:v>
      </x:c>
      <x:c r="H284" s="84" t="str">
        <x:v>Anonymisation; model-training abstraction; disclosure testing</x:v>
      </x:c>
      <x:c r="I284" s="84" t="str">
        <x:v>Would condition AI-model development under legitimate interests on an informed absolute objection right, state-of-the-art effective anonymisation, further processing only of technically unavoidable residual personal data, training abstraction, continuous disclosure testing and preservation of data-subject rights.</x:v>
      </x:c>
      <x:c r="J284" s="84" t="str">
        <x:v>No present binding effect. Proposed change to Digital Omnibus 2025/0360(COD); its inclusion here does not imply committee, plenary or final adoption.</x:v>
      </x:c>
      <x:c r="K284" s="85" t="n">
        <x:v>46230.5</x:v>
      </x:c>
      <x:c r="L284" s="86" t="inlineStr">
        <x:is>
          <x:t xml:space="preserve">European Parliament joint ITRE–LIBE amendments 1261–1564, 27 July 2026</x:t>
        </x:is>
      </x:c>
      <x:c r="M284" s="84" t="str">
        <x:v>Read full amendment and right-hand proposed text in official PDF text extraction; sponsors and target transcribed from the amendment. Official text uses “immanently and effectively anonymized”; mapping does not assume this drafting term means immediate anonymisation.  Attribution: The proposing MEPs are the signatories named above this amendment in the official tabled-amendment document.</x:v>
      </x:c>
      <x:c r="N284" s="86" t="inlineStr">
        <x:is>
          <x:t xml:space="preserve">Official procedure and document list</x:t>
        </x:is>
      </x:c>
      <x:c r="O284" s="86" t="inlineStr">
        <x:is>
          <x:t xml:space="preserve">Official amendment signatories</x:t>
        </x:is>
      </x:c>
      <x:c r="P284" s="49" t="n">
        <x:v>2</x:v>
      </x:c>
      <x:c r="Q284" s="50" t="str">
        <x:v>Strongly favourable</x:v>
      </x:c>
      <x:c r="R284" s="50" t="str">
        <x:v>Introduces effective state-of-the-art anonymisation and training abstraction as central conditions of the AI processing route. This substantially strengthens required privacy-preserving techniques even though it also restricts the wider processing permission.</x:v>
      </x:c>
      <x:c r="S284" s="50" t="str">
        <x:v>High</x:v>
      </x:c>
      <x:c r="T284" s="50" t="str">
        <x:v>Yes</x:v>
      </x:c>
      <x:c r="U284" s="50" t="str">
        <x:v>Not addressed</x:v>
      </x:c>
      <x:c r="V284" s="50" t="str">
        <x:v>Absolute objection, exceptional residual personal data, continuous disclosure testing and preserved rights.</x:v>
      </x:c>
      <x:c r="W284" s="50" t="str">
        <x:v>The proposed Article88c(1) recognises possible legitimate-interest AI processing subject to balancing.</x:v>
      </x:c>
      <x:c r="X284" s="50" t="str">
        <x:v>Would condition AI-model development under legitimate interests on an informed absolute objection right, state-of-the-art effective anonymisation, further processing only of technically unavoidable residual personal data, training abstraction, continuous disclosure testing and preservation of data-subject rights.</x:v>
      </x:c>
      <x:c r="Y284" s="50" t="str"/>
      <x:c r="Z284" s="50" t="str">
        <x:v>Amendment 1560; Article 3 – paragraph 1 – point 15 Regulation (EU) 2016/679 Article 88c – paragraph 1</x:v>
      </x:c>
      <x:c r="AA284" s="50" t="str">
        <x:v>Amendment 1560; Article 3 – paragraph 1 – point 15 Regulation (EU) 2016/679 Article 88c – paragraph 1; printed page 172</x:v>
      </x:c>
      <x:c r="AB284" s="50" t="str">
        <x:v>Official Parliament PDF PE791.873v01-00 downloaded through browser; full amendment compared against Commission/present left-column text and individual signatory heading; analytical PET score, not a vote or inferred personal belief.</x:v>
      </x:c>
      <x:c r="AC284" s="51" t="n">
        <x:v>46289</x:v>
      </x:c>
      <x:c r="AD284" s="50" t="str">
        <x:v>PET-MEP-284</x:v>
      </x:c>
      <x:c r="AE284" t="n">
        <x:f>IF(ISNUMBER(P284),1,0)</x:f>
        <x:v>1</x:v>
      </x:c>
    </x:row>
    <x:row r="285" ht="98" customHeight="1">
      <x:c r="A285" s="84" t="str">
        <x:v>Digital Omnibus — MEP amendment 1574</x:v>
      </x:c>
      <x:c r="B285" s="84" t="str">
        <x:v>Named technique</x:v>
      </x:c>
      <x:c r="C285" s="84" t="str">
        <x:v>Irena Joveva, Michael McNamara, Raquel García Hermida-Van Der Walle, Oihane Agirregoitia Martínez, Veronika Cifrová Ostrihoňová, Fabienne Keller</x:v>
      </x:c>
      <x:c r="D285" s="84" t="str"/>
      <x:c r="E285" s="84" t="str">
        <x:v>Named signatories to tabled amendment</x:v>
      </x:c>
      <x:c r="F285" s="84" t="str">
        <x:v>Amendment 1574; Article 3(1)(15); GDPR Article 88c(2a) (new)</x:v>
      </x:c>
      <x:c r="G285" s="84" t="str">
        <x:v>European Parliament tabled amendment
Tabled in joint ITRE–LIBE procedure 2025/0360(COD); not adopted law; no vote outcome established</x:v>
      </x:c>
      <x:c r="H285" s="84" t="str">
        <x:v>Pseudonymous identifiers</x:v>
      </x:c>
      <x:c r="I285" s="84" t="str">
        <x:v>Would establish public-body administration of AI-processing objections using pseudonymous identification data transmitted to controllers solely to administer objections.</x:v>
      </x:c>
      <x:c r="J285" s="84" t="str">
        <x:v>Proposed statutory mechanism; creates no present right or obligation.</x:v>
      </x:c>
      <x:c r="K285" s="85" t="n">
        <x:v>46230.5</x:v>
      </x:c>
      <x:c r="L285" s="86" t="inlineStr">
        <x:is>
          <x:t xml:space="preserve">Digital Omnibus: amendments 1565–1740 (PE791.874v01-00)</x:t>
        </x:is>
      </x:c>
      <x:c r="M285" s="84" t="str">
        <x:v>Official amendment PDF, printed page 9; proposed right-hand column checked against Commission/present text.  Attribution: The proposing MEPs are the signatories named above this amendment in the official tabled-amendment document.</x:v>
      </x:c>
      <x:c r="N285" s="86" t="inlineStr">
        <x:is>
          <x:t xml:space="preserve">Official procedure and document list</x:t>
        </x:is>
      </x:c>
      <x:c r="O285" s="86" t="inlineStr">
        <x:is>
          <x:t xml:space="preserve">Official amendment signatories</x:t>
        </x:is>
      </x:c>
      <x:c r="P285" s="46" t="n">
        <x:v>1</x:v>
      </x:c>
      <x:c r="Q285" s="47" t="str">
        <x:v>Favourable</x:v>
      </x:c>
      <x:c r="R285" s="47" t="str">
        <x:v>Requires pseudonymous identification data in a new public-body objection mechanism. This gives pseudonymisation a concrete but limited administrative use.</x:v>
      </x:c>
      <x:c r="S285" s="47" t="str">
        <x:v>High</x:v>
      </x:c>
      <x:c r="T285" s="47" t="str">
        <x:v>Yes</x:v>
      </x:c>
      <x:c r="U285" s="47" t="str">
        <x:v>Not addressed</x:v>
      </x:c>
      <x:c r="V285" s="47" t="str">
        <x:v>Identifiers used solely to administer objections.</x:v>
      </x:c>
      <x:c r="W285" s="47" t="str">
        <x:v>No paragraph2a creates this public-body objection mechanism.</x:v>
      </x:c>
      <x:c r="X285" s="47" t="str">
        <x:v>Would establish public-body administration of AI-processing objections using pseudonymous identification data transmitted to controllers solely to administer objections.</x:v>
      </x:c>
      <x:c r="Y285" s="47" t="str"/>
      <x:c r="Z285" s="47" t="str">
        <x:v>Amendment 1574; Article 3(1)(15); GDPR Article 88c(2a) (new)</x:v>
      </x:c>
      <x:c r="AA285" s="47" t="str">
        <x:v>Amendment 1574; Article 3(1)(15); GDPR Article 88c(2a) (new)</x:v>
      </x:c>
      <x:c r="AB285" s="47" t="str">
        <x:v>Official Parliament PDF PE791.874v01-00 downloaded through browser; full amendment compared against Commission/present left-column text and individual signatory heading; analytical PET score, not a vote or inferred personal belief.</x:v>
      </x:c>
      <x:c r="AC285" s="48" t="n">
        <x:v>46289</x:v>
      </x:c>
      <x:c r="AD285" s="47" t="str">
        <x:v>PET-MEP-285</x:v>
      </x:c>
      <x:c r="AE285" t="n">
        <x:f>IF(ISNUMBER(P285),1,0)</x:f>
        <x:v>1</x:v>
      </x:c>
    </x:row>
    <x:row r="286" ht="98" customHeight="1">
      <x:c r="A286" s="84" t="str">
        <x:v>Digital Omnibus — MEP amendment 1576</x:v>
      </x:c>
      <x:c r="B286" s="84" t="str">
        <x:v>Named technique</x:v>
      </x:c>
      <x:c r="C286" s="84" t="str">
        <x:v>Irena Joveva, Michael McNamara, Raquel García Hermida-Van Der Walle, Oihane Agirregoitia Martínez, Veronika Cifrová Ostrihoňová, Fabienne Keller</x:v>
      </x:c>
      <x:c r="D286" s="84" t="str"/>
      <x:c r="E286" s="84" t="str">
        <x:v>Named signatories to tabled amendment</x:v>
      </x:c>
      <x:c r="F286" s="84" t="str">
        <x:v>Amendment 1576; Article 3(1)(15); GDPR Article 88c(2c) (new)</x:v>
      </x:c>
      <x:c r="G286" s="84" t="str">
        <x:v>European Parliament tabled amendment
Tabled in joint ITRE–LIBE procedure 2025/0360(COD); not adopted law; no vote outcome established</x:v>
      </x:c>
      <x:c r="H286" s="84" t="str">
        <x:v>Anonymisation; abstraction</x:v>
      </x:c>
      <x:c r="I286" s="84" t="str">
        <x:v>Would require the Commission to ask European standardisation organisations for minimum standards on anonymisation and abstraction techniques under Article 88c(1)(b)–(c).</x:v>
      </x:c>
      <x:c r="J286" s="84" t="str">
        <x:v>Proposed standardisation mandate; standards and mandate are not yet binding by this amendment.</x:v>
      </x:c>
      <x:c r="K286" s="85" t="n">
        <x:v>46230.5</x:v>
      </x:c>
      <x:c r="L286" s="86" t="inlineStr">
        <x:is>
          <x:t xml:space="preserve">Digital Omnibus: amendments 1565–1740 (PE791.874v01-00)</x:t>
        </x:is>
      </x:c>
      <x:c r="M286" s="84" t="str">
        <x:v>Official amendment PDF, printed page 10; proposed right-hand column checked against Commission/present text.  Attribution: The proposing MEPs are the signatories named above this amendment in the official tabled-amendment document.</x:v>
      </x:c>
      <x:c r="N286" s="86" t="inlineStr">
        <x:is>
          <x:t xml:space="preserve">Official procedure and document list</x:t>
        </x:is>
      </x:c>
      <x:c r="O286" s="86" t="inlineStr">
        <x:is>
          <x:t xml:space="preserve">Official amendment signatories</x:t>
        </x:is>
      </x:c>
      <x:c r="P286" s="49" t="n">
        <x:v>1</x:v>
      </x:c>
      <x:c r="Q286" s="50" t="str">
        <x:v>Favourable</x:v>
      </x:c>
      <x:c r="R286" s="50" t="str">
        <x:v>Requires the Commission to request minimum anonymisation and abstraction standards. This provides practical implementation support for the techniques used in the linked AI-processing conditions.</x:v>
      </x:c>
      <x:c r="S286" s="50" t="str">
        <x:v>High</x:v>
      </x:c>
      <x:c r="T286" s="50" t="str">
        <x:v>Yes</x:v>
      </x:c>
      <x:c r="U286" s="50" t="str">
        <x:v>Not addressed</x:v>
      </x:c>
      <x:c r="V286" s="50" t="str">
        <x:v>European standardisation procedure; minimum technique standards.</x:v>
      </x:c>
      <x:c r="W286" s="50" t="str">
        <x:v>No paragraph2c requires a standardisation request for these techniques.</x:v>
      </x:c>
      <x:c r="X286" s="50" t="str">
        <x:v>Would require the Commission to ask European standardisation organisations for minimum standards on anonymisation and abstraction techniques under Article 88c(1)(b)–(c).</x:v>
      </x:c>
      <x:c r="Y286" s="50" t="str"/>
      <x:c r="Z286" s="50" t="str">
        <x:v>Amendment 1576; Article 3(1)(15); GDPR Article 88c(2c) (new)</x:v>
      </x:c>
      <x:c r="AA286" s="50" t="str">
        <x:v>Amendment 1576; Article 3(1)(15); GDPR Article 88c(2c) (new)</x:v>
      </x:c>
      <x:c r="AB286" s="50" t="str">
        <x:v>Official Parliament PDF PE791.874v01-00 downloaded through browser; full amendment compared against Commission/present left-column text and individual signatory heading; analytical PET score, not a vote or inferred personal belief.</x:v>
      </x:c>
      <x:c r="AC286" s="51" t="n">
        <x:v>46289</x:v>
      </x:c>
      <x:c r="AD286" s="50" t="str">
        <x:v>PET-MEP-286</x:v>
      </x:c>
      <x:c r="AE286" t="n">
        <x:f>IF(ISNUMBER(P286),1,0)</x:f>
        <x:v>1</x:v>
      </x:c>
    </x:row>
    <x:row r="287" ht="112" customHeight="1">
      <x:c r="A287" s="84" t="str">
        <x:v>Digital Omnibus — MEP amendment 1579</x:v>
      </x:c>
      <x:c r="B287" s="84" t="str">
        <x:v>PETs named</x:v>
      </x:c>
      <x:c r="C287" s="84" t="str">
        <x:v>Andrea Wechsler, Marie-Sophie Lanig, Stefan Köhler, Alexandra Mehnert, Verena Mertens, Sabine Verheyen</x:v>
      </x:c>
      <x:c r="D287" s="84" t="str"/>
      <x:c r="E287" s="84" t="str">
        <x:v>Named signatories to tabled amendment</x:v>
      </x:c>
      <x:c r="F287" s="84" t="str">
        <x:v>Amendment 1579; Article 3(1)(15); GDPR Article 88c(2), replacing text with paragraphs 2–4</x:v>
      </x:c>
      <x:c r="G287" s="84" t="str">
        <x:v>European Parliament tabled amendment
Tabled in joint ITRE–LIBE procedure 2025/0360(COD); not adopted law; no vote outcome established</x:v>
      </x:c>
      <x:c r="H287" s="84" t="str">
        <x:v>PETs; anonymisation; pseudonymisation</x:v>
      </x:c>
      <x:c r="I287" s="84" t="str">
        <x:v>Would prioritise non-personal/anonymised data where reasonably effective, then pseudonymised data where personal data are necessary; safeguards include state-of-the-art PETs, including pseudonymisation, as appropriate, and controls against memorisation and leakage.</x:v>
      </x:c>
      <x:c r="J287" s="84" t="str">
        <x:v>Proposed duties for AI processing and public-authority further processing, subject to necessity and proportionality.</x:v>
      </x:c>
      <x:c r="K287" s="85" t="n">
        <x:v>46230.5</x:v>
      </x:c>
      <x:c r="L287" s="86" t="inlineStr">
        <x:is>
          <x:t xml:space="preserve">Digital Omnibus: amendments 1565–1740 (PE791.874v01-00)</x:t>
        </x:is>
      </x:c>
      <x:c r="M287" s="84" t="str">
        <x:v>Source wording: “privacy-enhancing technologies” (Amendment 1579; Article 3(1)(15); GDPR Article 88c(2), replacing text with paragraphs 2–4; proposed amendment text). Official amendment PDF, printed page 11; proposed right-hand column checked against Commission/present text.  Attribution: The proposing MEPs are the signatories named above this amendment in the official tabled-amendment document.</x:v>
      </x:c>
      <x:c r="N287" s="86" t="inlineStr">
        <x:is>
          <x:t xml:space="preserve">Official procedure and document list</x:t>
        </x:is>
      </x:c>
      <x:c r="O287" s="86" t="inlineStr">
        <x:is>
          <x:t xml:space="preserve">Official amendment signatories</x:t>
        </x:is>
      </x:c>
      <x:c r="P287" s="52" t="n">
        <x:v>2</x:v>
      </x:c>
      <x:c r="Q287" s="53" t="str">
        <x:v>Strongly favourable</x:v>
      </x:c>
      <x:c r="R287" s="53" t="str">
        <x:v>Adds a hierarchy preferring anonymised or non-personal data, then pseudonymised data, and expressly includes state-of-the-art PETs. This substantially strengthens the operational role of PETs, while the wider amendment also revises AI-processing grounds and rights.</x:v>
      </x:c>
      <x:c r="S287" s="53" t="str">
        <x:v>High</x:v>
      </x:c>
      <x:c r="T287" s="53" t="str">
        <x:v>Yes</x:v>
      </x:c>
      <x:c r="U287" s="53" t="str">
        <x:v>Not addressed</x:v>
      </x:c>
      <x:c r="V287" s="53" t="str">
        <x:v>Necessity/proportionality, minimisation, memorisation/leakage controls, lawful authorised disclosure and no unsafe deployment.</x:v>
      </x:c>
      <x:c r="W287" s="53" t="str">
        <x:v>Article88c(2) provides general technical safeguards, minimisation, transparency and an objection right.</x:v>
      </x:c>
      <x:c r="X287" s="53" t="str">
        <x:v>Would prioritise non-personal/anonymised data where reasonably effective, then pseudonymised data where personal data are necessary; safeguards include state-of-the-art PETs, including pseudonymisation, as appropriate, and controls against memorisation and leakage.</x:v>
      </x:c>
      <x:c r="Y287" s="53" t="str"/>
      <x:c r="Z287" s="53" t="str">
        <x:v>Amendment 1579; Article 3(1)(15); GDPR Article 88c(2), replacing text with paragraphs 2–4</x:v>
      </x:c>
      <x:c r="AA287" s="53" t="str">
        <x:v>Amendment 1579; Article 3(1)(15); GDPR Article 88c(2), replacing text with paragraphs 2–4; printed pages 11, 12, 13</x:v>
      </x:c>
      <x:c r="AB287" s="53" t="str">
        <x:v>Official Parliament PDF PE791.874v01-00 downloaded through browser; full amendment compared against Commission/present left-column text and individual signatory heading; analytical PET score, not a vote or inferred personal belief.</x:v>
      </x:c>
      <x:c r="AC287" s="54" t="n">
        <x:v>46289</x:v>
      </x:c>
      <x:c r="AD287" s="53" t="str">
        <x:v>PET-MEP-287</x:v>
      </x:c>
      <x:c r="AE287" t="n">
        <x:f>IF(ISNUMBER(P287),1,0)</x:f>
        <x:v>1</x:v>
      </x:c>
    </x:row>
    <x:row r="288" ht="98" customHeight="1">
      <x:c r="A288" s="84" t="str">
        <x:v>Digital Omnibus — MEP amendment 1582</x:v>
      </x:c>
      <x:c r="B288" s="84" t="str">
        <x:v>Related privacy wording</x:v>
      </x:c>
      <x:c r="C288" s="84" t="str">
        <x:v>Ana Vasconcelos, João Cotrim De Figueiredo</x:v>
      </x:c>
      <x:c r="D288" s="84" t="str"/>
      <x:c r="E288" s="84" t="str">
        <x:v>Named signatories to tabled amendment</x:v>
      </x:c>
      <x:c r="F288" s="84" t="str">
        <x:v>Amendment 1582; Article 3(1)(15); GDPR Article 88c(2)</x:v>
      </x:c>
      <x:c r="G288" s="84" t="str">
        <x:v>European Parliament tabled amendment
Tabled in joint ITRE–LIBE procedure 2025/0360(COD); not adopted law; no vote outcome established</x:v>
      </x:c>
      <x:c r="H288" s="84" t="str">
        <x:v>Privacy-preserving age assurance; minimisation</x:v>
      </x:c>
      <x:c r="I288" s="84" t="str">
        <x:v>Adds that necessary age assurance should use privacy-preserving, data-minimising techniques without undermining anonymity or confidentiality of communications.</x:v>
      </x:c>
      <x:c r="J288" s="84" t="str">
        <x:v>Proposed age-assurance safeguard; text uses “should”.</x:v>
      </x:c>
      <x:c r="K288" s="85" t="n">
        <x:v>46230.5</x:v>
      </x:c>
      <x:c r="L288" s="86" t="inlineStr">
        <x:is>
          <x:t xml:space="preserve">Digital Omnibus: amendments 1565–1740 (PE791.874v01-00)</x:t>
        </x:is>
      </x:c>
      <x:c r="M288" s="84" t="str">
        <x:v>Exact PET wording could not be confirmed in the cited passage. Official amendment PDF, printed page 16; proposed right-hand column checked against Commission/present text.  Attribution: The proposing MEPs are the signatories named above this amendment in the official tabled-amendment document.</x:v>
      </x:c>
      <x:c r="N288" s="86" t="inlineStr">
        <x:is>
          <x:t xml:space="preserve">Official procedure and document list</x:t>
        </x:is>
      </x:c>
      <x:c r="O288" s="86" t="inlineStr">
        <x:is>
          <x:t xml:space="preserve">Official amendment signatories</x:t>
        </x:is>
      </x:c>
      <x:c r="P288" s="49" t="n">
        <x:v>1</x:v>
      </x:c>
      <x:c r="Q288" s="50" t="str">
        <x:v>Favourable</x:v>
      </x:c>
      <x:c r="R288" s="50" t="str">
        <x:v>Adds privacy-preserving and data-minimising age assurance where necessary. This is a targeted improvement in privacy-technique recognition with protected anonymity and confidentiality.</x:v>
      </x:c>
      <x:c r="S288" s="50" t="str">
        <x:v>High</x:v>
      </x:c>
      <x:c r="T288" s="50" t="str">
        <x:v>Yes</x:v>
      </x:c>
      <x:c r="U288" s="50" t="str">
        <x:v>Not addressed</x:v>
      </x:c>
      <x:c r="V288" s="50" t="str">
        <x:v>Necessary age assurance; anonymity and communications confidentiality preserved.</x:v>
      </x:c>
      <x:c r="W288" s="50" t="str">
        <x:v>Article88c(2) has general safeguards without a specific age-assurance technique clause.</x:v>
      </x:c>
      <x:c r="X288" s="50" t="str">
        <x:v>Adds that necessary age assurance should use privacy-preserving, data-minimising techniques without undermining anonymity or confidentiality of communications.</x:v>
      </x:c>
      <x:c r="Y288" s="50" t="str"/>
      <x:c r="Z288" s="50" t="str">
        <x:v>Amendment 1582; Article 3(1)(15); GDPR Article 88c(2)</x:v>
      </x:c>
      <x:c r="AA288" s="50" t="str">
        <x:v>Amendment 1582; Article 3(1)(15); GDPR Article 88c(2)</x:v>
      </x:c>
      <x:c r="AB288" s="50" t="str">
        <x:v>Official Parliament PDF PE791.874v01-00 downloaded through browser; full amendment compared against Commission/present left-column text and individual signatory heading; analytical PET score, not a vote or inferred personal belief.</x:v>
      </x:c>
      <x:c r="AC288" s="51" t="n">
        <x:v>46289</x:v>
      </x:c>
      <x:c r="AD288" s="50" t="str">
        <x:v>PET-MEP-288</x:v>
      </x:c>
      <x:c r="AE288" t="n">
        <x:f>IF(ISNUMBER(P288),1,0)</x:f>
        <x:v>1</x:v>
      </x:c>
    </x:row>
    <x:row r="289" ht="98" customHeight="1">
      <x:c r="A289" s="84" t="str">
        <x:v>Digital Omnibus — MEP amendment 1594</x:v>
      </x:c>
      <x:c r="B289" s="84" t="str">
        <x:v>Named technique</x:v>
      </x:c>
      <x:c r="C289" s="84" t="str">
        <x:v>Marina Kaljurand, Elena Sancho Murillo, Brando Benifei, Birgit Sippel, Alex Agius Saliba, Francisco Assis, Elisabeth Grossmann, Kristian Vigenin, Matjaž Nemec</x:v>
      </x:c>
      <x:c r="D289" s="84" t="str"/>
      <x:c r="E289" s="84" t="str">
        <x:v>Named signatories to tabled amendment</x:v>
      </x:c>
      <x:c r="F289" s="84" t="str">
        <x:v>Amendment 1594; Article 3(1)(15a); GDPR Article 91b(4)(b) (new)</x:v>
      </x:c>
      <x:c r="G289" s="84" t="str">
        <x:v>European Parliament tabled amendment
Tabled in joint ITRE–LIBE procedure 2025/0360(COD); not adopted law; no vote outcome established</x:v>
      </x:c>
      <x:c r="H289" s="84" t="str">
        <x:v>Anonymisation</x:v>
      </x:c>
      <x:c r="I289" s="84" t="str">
        <x:v>Would allow consent-based processing of electronic-communications content for specified purposes only where those purposes cannot be fulfilled with anonymous information.</x:v>
      </x:c>
      <x:c r="J289" s="84" t="str">
        <x:v>Proposed necessity restriction on processing communications content.</x:v>
      </x:c>
      <x:c r="K289" s="85" t="n">
        <x:v>46230.5</x:v>
      </x:c>
      <x:c r="L289" s="86" t="inlineStr">
        <x:is>
          <x:t xml:space="preserve">Digital Omnibus: amendments 1565–1740 (PE791.874v01-00)</x:t>
        </x:is>
      </x:c>
      <x:c r="M289" s="84" t="str">
        <x:v>Official amendment PDF, printed page 24; proposed right-hand column checked against Commission/present text.  Attribution: The proposing MEPs are the signatories named above this amendment in the official tabled-amendment document.</x:v>
      </x:c>
      <x:c r="N289" s="86" t="inlineStr">
        <x:is>
          <x:t xml:space="preserve">Official procedure and document list</x:t>
        </x:is>
      </x:c>
      <x:c r="O289" s="86" t="inlineStr">
        <x:is>
          <x:t xml:space="preserve">Official amendment signatories</x:t>
        </x:is>
      </x:c>
      <x:c r="P289" s="46" t="n">
        <x:v>2</x:v>
      </x:c>
      <x:c r="Q289" s="47" t="str">
        <x:v>Strongly favourable</x:v>
      </x:c>
      <x:c r="R289" s="47" t="str">
        <x:v>The full amendment adds anonymity-first content processing, pseudonymised on-device attribution, anonymous audience measurement and privacy-setting infrastructure. Taken together these give privacy techniques a substantial operational role; this overall score is counted once for all three mapped provisions.</x:v>
      </x:c>
      <x:c r="S289" s="47" t="str">
        <x:v>Medium</x:v>
      </x:c>
      <x:c r="T289" s="47" t="str">
        <x:v>Yes</x:v>
      </x:c>
      <x:c r="U289" s="47" t="str">
        <x:v>Not addressed</x:v>
      </x:c>
      <x:c r="V289" s="47" t="str">
        <x:v>Confidentiality, purpose limits, on-device aggregation, restricted combination/sharing, anonymous alternatives and user-choice controls.</x:v>
      </x:c>
      <x:c r="W289" s="47" t="str">
        <x:v>No ChapterIXa containing Articles91a–91e appears in the baseline insertion.</x:v>
      </x:c>
      <x:c r="X289" s="47" t="str">
        <x:v>Would allow consent-based processing of electronic-communications content for specified purposes only where those purposes cannot be fulfilled with anonymous information.</x:v>
      </x:c>
      <x:c r="Y289" s="47" t="str">
        <x:v>All three workbook rows represent different provisions within the single official AM1594. They must contribute only one amendment/proposition count per sponsor, while preserving the separate evidence records. Counted once per MEP; original signatories remain attached to their own amendment.</x:v>
      </x:c>
      <x:c r="Z289" s="47" t="str">
        <x:v>Amendment 1594; Article 3(1)(15a); GDPR Article 91b(4)(b) (new)</x:v>
      </x:c>
      <x:c r="AA289" s="47" t="str">
        <x:v>Amendment 1594; Article 3(1)(15a); GDPR Article 91b(4)(b) (new); printed pages 24, 25, 26, 27, 28, 29, 30, 31, 32, 33</x:v>
      </x:c>
      <x:c r="AB289" s="47" t="str">
        <x:v>Official Parliament PDF PE791.874v01-00 downloaded through browser; full amendment compared against Commission/present left-column text and individual signatory heading; analytical PET score, not a vote or inferred personal belief.</x:v>
      </x:c>
      <x:c r="AC289" s="48" t="n">
        <x:v>46289</x:v>
      </x:c>
      <x:c r="AD289" s="47" t="str">
        <x:v>PET-MEP-289</x:v>
      </x:c>
      <x:c r="AE289" t="n">
        <x:f>IF(ISNUMBER(P289),1,0)</x:f>
        <x:v>1</x:v>
      </x:c>
    </x:row>
    <x:row r="290" ht="140" customHeight="1">
      <x:c r="A290" s="84" t="str">
        <x:v>Digital Omnibus — MEP amendment 1594</x:v>
      </x:c>
      <x:c r="B290" s="84" t="str">
        <x:v>Related privacy wording</x:v>
      </x:c>
      <x:c r="C290" s="84" t="str">
        <x:v>Marina Kaljurand, Elena Sancho Murillo, Brando Benifei, Birgit Sippel, Alex Agius Saliba, Francisco Assis, Elisabeth Grossmann, Kristian Vigenin, Matjaž Nemec</x:v>
      </x:c>
      <x:c r="D290" s="84" t="str"/>
      <x:c r="E290" s="84" t="str">
        <x:v>Named signatories to tabled amendment</x:v>
      </x:c>
      <x:c r="F290" s="84" t="str">
        <x:v>Amendment 1594; Article 3(1)(15a); GDPR Article 91c(1), first point (g) (new)</x:v>
      </x:c>
      <x:c r="G290" s="84" t="str">
        <x:v>European Parliament tabled amendment
Tabled in joint ITRE–LIBE procedure 2025/0360(COD); not adopted law; no vote outcome established</x:v>
      </x:c>
      <x:c r="H290" s="84" t="str">
        <x:v>Privacy-preserving attribution; pseudonymisation; on-device processing; aggregation</x:v>
      </x:c>
      <x:c r="I290" s="84" t="str">
        <x:v>Would permit advertising reach/performance measurement subject to early pseudonymisation, exclusively on-device aggregated processing, restrictions on combinations and disclosure, and other conditions.</x:v>
      </x:c>
      <x:c r="J290" s="84" t="str">
        <x:v>Proposed exception to prohibition on terminal-equipment access; not a general PET-based exemption.</x:v>
      </x:c>
      <x:c r="K290" s="85" t="n">
        <x:v>46230.5</x:v>
      </x:c>
      <x:c r="L290" s="86" t="inlineStr">
        <x:is>
          <x:t xml:space="preserve">Digital Omnibus: amendments 1565–1740 (PE791.874v01-00)</x:t>
        </x:is>
      </x:c>
      <x:c r="M290" s="84" t="str">
        <x:v>Exact PET wording could not be confirmed in the cited passage. Official amendment PDF, printed page 24; proposed right-hand column checked against Commission/present text. Draft contains two points labelled (g); this row maps the first. Its attribution conditions unexpectedly refer to frequency capping; drafting inconsistency preserved rather than corrected. Attribution: The proposing MEPs are the signatories named above this amendment in the official tabled-amendment document.</x:v>
      </x:c>
      <x:c r="N290" s="86" t="inlineStr">
        <x:is>
          <x:t xml:space="preserve">Official procedure and document list</x:t>
        </x:is>
      </x:c>
      <x:c r="O290" s="86" t="inlineStr">
        <x:is>
          <x:t xml:space="preserve">Official amendment signatories</x:t>
        </x:is>
      </x:c>
      <x:c r="P290" s="49" t="n">
        <x:v>2</x:v>
      </x:c>
      <x:c r="Q290" s="50" t="str">
        <x:v>Strongly favourable</x:v>
      </x:c>
      <x:c r="R290" s="50" t="str">
        <x:v>This clause requires early pseudonymisation and on-device aggregated processing for privacy-preserving attribution. Its score reflects the full amendment assessed at row289 and is excluded from a second count.</x:v>
      </x:c>
      <x:c r="S290" s="50" t="str">
        <x:v>Medium</x:v>
      </x:c>
      <x:c r="T290" s="50" t="str">
        <x:v>No</x:v>
      </x:c>
      <x:c r="U290" s="50" t="str">
        <x:v>Not addressed</x:v>
      </x:c>
      <x:c r="V290" s="50" t="str">
        <x:v>Early pseudonymisation, on-device aggregation, no combination or unauthorised sharing; duplicate(g) and frequency-capping wording retained.</x:v>
      </x:c>
      <x:c r="W290" s="50" t="str">
        <x:v>No ChapterIXa containing Articles91a–91e appears in the baseline insertion.</x:v>
      </x:c>
      <x:c r="X290" s="50" t="str">
        <x:v>Would permit advertising reach/performance measurement subject to early pseudonymisation, exclusively on-device aggregated processing, restrictions on combinations and disclosure, and other conditions.</x:v>
      </x:c>
      <x:c r="Y290" s="50" t="str">
        <x:v>Duplicate mapped provision of amendment1594; counted at row289. All three workbook rows represent different provisions within the single official AM1594. They must contribute only one amendment/proposition count per sponsor, while preserving the separate evidence records. Counted once per MEP; original signatories remain attached to their own amendment. Same amendment as another provision row; counted once.</x:v>
      </x:c>
      <x:c r="Z290" s="50" t="str">
        <x:v>Amendment 1594; Article 3(1)(15a); GDPR Article 91c(1), first point (g) (new)</x:v>
      </x:c>
      <x:c r="AA290" s="50" t="str">
        <x:v>Amendment 1594; Article 3(1)(15a); GDPR Article 91c(1), first point (g) (new); printed pages 24, 25, 26, 27, 28, 29, 30, 31, 32, 33</x:v>
      </x:c>
      <x:c r="AB290" s="50" t="str">
        <x:v>Official Parliament PDF PE791.874v01-00 downloaded through browser; full amendment compared against Commission/present left-column text and individual signatory heading; analytical PET score, not a vote or inferred personal belief.</x:v>
      </x:c>
      <x:c r="AC290" s="51" t="n">
        <x:v>46289</x:v>
      </x:c>
      <x:c r="AD290" s="50" t="str">
        <x:v>PET-MEP-290</x:v>
      </x:c>
      <x:c r="AE290" t="n">
        <x:f>IF(ISNUMBER(P290),1,0)</x:f>
        <x:v>1</x:v>
      </x:c>
    </x:row>
    <x:row r="291" ht="98" customHeight="1">
      <x:c r="A291" s="84" t="str">
        <x:v>Digital Omnibus — MEP amendment 1594</x:v>
      </x:c>
      <x:c r="B291" s="84" t="str">
        <x:v>Named technique</x:v>
      </x:c>
      <x:c r="C291" s="84" t="str">
        <x:v>Marina Kaljurand, Elena Sancho Murillo, Brando Benifei, Birgit Sippel, Alex Agius Saliba, Francisco Assis, Elisabeth Grossmann, Kristian Vigenin, Matjaž Nemec</x:v>
      </x:c>
      <x:c r="D291" s="84" t="str"/>
      <x:c r="E291" s="84" t="str">
        <x:v>Named signatories to tabled amendment</x:v>
      </x:c>
      <x:c r="F291" s="84" t="str">
        <x:v>Amendment 1594; Article 3(1)(15a); GDPR Article 91c(1), second point (g) (new)</x:v>
      </x:c>
      <x:c r="G291" s="84" t="str">
        <x:v>European Parliament tabled amendment
Tabled in joint ITRE–LIBE procedure 2025/0360(COD); not adopted law; no vote outcome established</x:v>
      </x:c>
      <x:c r="H291" s="84" t="str">
        <x:v>Immediate anonymisation; aggregation</x:v>
      </x:c>
      <x:c r="I291" s="84" t="str">
        <x:v>Would permit own-service audience measurement using instantly anonymous aggregates, with own-use, purpose, combination and sharing limitations.</x:v>
      </x:c>
      <x:c r="J291" s="84" t="str">
        <x:v>Proposed conditional terminal-equipment access exception.</x:v>
      </x:c>
      <x:c r="K291" s="85" t="n">
        <x:v>46230.5</x:v>
      </x:c>
      <x:c r="L291" s="86" t="inlineStr">
        <x:is>
          <x:t xml:space="preserve">Digital Omnibus: amendments 1565–1740 (PE791.874v01-00)</x:t>
        </x:is>
      </x:c>
      <x:c r="M291" s="84" t="str">
        <x:v>Official amendment PDF, printed page 24; proposed right-hand column checked against Commission/present text. Draft contains duplicate (g) labels; this row maps the second. Attribution: The proposing MEPs are the signatories named above this amendment in the official tabled-amendment document.</x:v>
      </x:c>
      <x:c r="N291" s="86" t="inlineStr">
        <x:is>
          <x:t xml:space="preserve">Official procedure and document list</x:t>
        </x:is>
      </x:c>
      <x:c r="O291" s="86" t="inlineStr">
        <x:is>
          <x:t xml:space="preserve">Official amendment signatories</x:t>
        </x:is>
      </x:c>
      <x:c r="P291" s="46" t="n">
        <x:v>2</x:v>
      </x:c>
      <x:c r="Q291" s="47" t="str">
        <x:v>Strongly favourable</x:v>
      </x:c>
      <x:c r="R291" s="47" t="str">
        <x:v>This clause requires instant anonymous aggregates and restricted own-use audience measurement. Its score reflects the full amendment assessed at row289 and is excluded from a third count.</x:v>
      </x:c>
      <x:c r="S291" s="47" t="str">
        <x:v>Medium</x:v>
      </x:c>
      <x:c r="T291" s="47" t="str">
        <x:v>No</x:v>
      </x:c>
      <x:c r="U291" s="47" t="str">
        <x:v>Not addressed</x:v>
      </x:c>
      <x:c r="V291" s="47" t="str">
        <x:v>Instant anonymity and aggregation; own use, no other purposes, cross-service combinations or third-party sharing.</x:v>
      </x:c>
      <x:c r="W291" s="47" t="str">
        <x:v>No ChapterIXa containing Articles91a–91e appears in the baseline insertion.</x:v>
      </x:c>
      <x:c r="X291" s="47" t="str">
        <x:v>Would permit own-service audience measurement using instantly anonymous aggregates, with own-use, purpose, combination and sharing limitations.</x:v>
      </x:c>
      <x:c r="Y291" s="47" t="str">
        <x:v>Duplicate mapped provision of amendment1594; counted at row289. All three workbook rows represent different provisions within the single official AM1594. They must contribute only one amendment/proposition count per sponsor, while preserving the separate evidence records. Counted once per MEP; original signatories remain attached to their own amendment. Same amendment as another provision row; counted once.</x:v>
      </x:c>
      <x:c r="Z291" s="47" t="str">
        <x:v>Amendment 1594; Article 3(1)(15a); GDPR Article 91c(1), second point (g) (new)</x:v>
      </x:c>
      <x:c r="AA291" s="47" t="str">
        <x:v>Amendment 1594; Article 3(1)(15a); GDPR Article 91c(1), second point (g) (new); printed pages 24, 25, 26, 27, 28, 29, 30, 31, 32, 33</x:v>
      </x:c>
      <x:c r="AB291" s="47" t="str">
        <x:v>Official Parliament PDF PE791.874v01-00 downloaded through browser; full amendment compared against Commission/present left-column text and individual signatory heading; analytical PET score, not a vote or inferred personal belief.</x:v>
      </x:c>
      <x:c r="AC291" s="48" t="n">
        <x:v>46289</x:v>
      </x:c>
      <x:c r="AD291" s="47" t="str">
        <x:v>PET-MEP-291</x:v>
      </x:c>
      <x:c r="AE291" t="n">
        <x:f>IF(ISNUMBER(P291),1,0)</x:f>
        <x:v>1</x:v>
      </x:c>
    </x:row>
    <x:row r="292" ht="98" customHeight="1">
      <x:c r="A292" s="84" t="str">
        <x:v>Digital Omnibus — MEP amendment 1597</x:v>
      </x:c>
      <x:c r="B292" s="84" t="str">
        <x:v>Named technique</x:v>
      </x:c>
      <x:c r="C292" s="84" t="str">
        <x:v>Axel Voss</x:v>
      </x:c>
      <x:c r="D292" s="84" t="str"/>
      <x:c r="E292" s="84" t="str">
        <x:v>Named signatories to tabled amendment</x:v>
      </x:c>
      <x:c r="F292" s="84" t="str">
        <x:v>Amendment 1597; Article 3(1)(15b); GDPR Article 88d(2) (new)</x:v>
      </x:c>
      <x:c r="G292" s="84" t="str">
        <x:v>European Parliament tabled amendment
Tabled in joint ITRE–LIBE procedure 2025/0360(COD); not adopted law; no vote outcome established</x:v>
      </x:c>
      <x:c r="H292" s="84" t="str">
        <x:v>Pseudonymisation; identifier removal</x:v>
      </x:c>
      <x:c r="I292" s="84" t="str">
        <x:v>Would exempt narrowly defined industrial operational processing from Articles 15–22, 30 and 35 only with pseudonymisation or removal of unnecessary identifiers, no worker/individual evaluation or significant decisions, and exclusion of Article 9/10 data.</x:v>
      </x:c>
      <x:c r="J292" s="84" t="str">
        <x:v>Proposed conditional derogation; does not currently disapply GDPR duties.</x:v>
      </x:c>
      <x:c r="K292" s="85" t="n">
        <x:v>46230.5</x:v>
      </x:c>
      <x:c r="L292" s="86" t="inlineStr">
        <x:is>
          <x:t xml:space="preserve">Digital Omnibus: amendments 1565–1740 (PE791.874v01-00)</x:t>
        </x:is>
      </x:c>
      <x:c r="M292" s="84" t="str">
        <x:v>Official amendment PDF, printed page 37; proposed right-hand column checked against Commission/present text.  Attribution: The proposing MEPs are the signatories named above this amendment in the official tabled-amendment document.</x:v>
      </x:c>
      <x:c r="N292" s="86" t="inlineStr">
        <x:is>
          <x:t xml:space="preserve">Official procedure and document list</x:t>
        </x:is>
      </x:c>
      <x:c r="O292" s="86" t="inlineStr">
        <x:is>
          <x:t xml:space="preserve">Official amendment signatories</x:t>
        </x:is>
      </x:c>
      <x:c r="P292" s="49" t="n">
        <x:v>2</x:v>
      </x:c>
      <x:c r="Q292" s="50" t="str">
        <x:v>Strongly favourable</x:v>
      </x:c>
      <x:c r="R292" s="50" t="str">
        <x:v>Creates a specific regulatory benefit conditional on pseudonymisation or removal of unnecessary identifiers. This materially incentivises those techniques, although the associated removal of selected rights and duties is a separate privacy-policy trade-off.</x:v>
      </x:c>
      <x:c r="S292" s="50" t="str">
        <x:v>High</x:v>
      </x:c>
      <x:c r="T292" s="50" t="str">
        <x:v>Yes</x:v>
      </x:c>
      <x:c r="U292" s="50" t="str">
        <x:v>Not addressed</x:v>
      </x:c>
      <x:c r="V292" s="50" t="str">
        <x:v>Industrial operational purposes only; no worker evaluation or significant individual decisions; Article9/10 data excluded.</x:v>
      </x:c>
      <x:c r="W292" s="50" t="str">
        <x:v>No Article88d grants this industrial-operational derogation.</x:v>
      </x:c>
      <x:c r="X292" s="50" t="str">
        <x:v>Would exempt narrowly defined industrial operational processing from Articles 15–22, 30 and 35 only with pseudonymisation or removal of unnecessary identifiers, no worker/individual evaluation or significant decisions, and exclusion of Article 9/10 data.</x:v>
      </x:c>
      <x:c r="Y292" s="50" t="str"/>
      <x:c r="Z292" s="50" t="str">
        <x:v>Amendment 1597; Article 3(1)(15b); GDPR Article 88d(2) (new)</x:v>
      </x:c>
      <x:c r="AA292" s="50" t="str">
        <x:v>Amendment 1597; Article 3(1)(15b); GDPR Article 88d(2) (new); printed pages 37, 38</x:v>
      </x:c>
      <x:c r="AB292" s="50" t="str">
        <x:v>Official Parliament PDF PE791.874v01-00 downloaded through browser; full amendment compared against Commission/present left-column text and individual signatory heading; analytical PET score, not a vote or inferred personal belief.</x:v>
      </x:c>
      <x:c r="AC292" s="51" t="n">
        <x:v>46289</x:v>
      </x:c>
      <x:c r="AD292" s="50" t="str">
        <x:v>PET-MEP-292</x:v>
      </x:c>
      <x:c r="AE292" t="n">
        <x:f>IF(ISNUMBER(P292),1,0)</x:f>
        <x:v>1</x:v>
      </x:c>
    </x:row>
    <x:row r="293" ht="112" customHeight="1">
      <x:c r="A293" s="84" t="str">
        <x:v>Digital Omnibus — MEP amendment 1598</x:v>
      </x:c>
      <x:c r="B293" s="84" t="str">
        <x:v>PETs named (justification)</x:v>
      </x:c>
      <x:c r="C293" s="84" t="str">
        <x:v>Axel Voss</x:v>
      </x:c>
      <x:c r="D293" s="84" t="str"/>
      <x:c r="E293" s="84" t="str">
        <x:v>Named signatories to tabled amendment</x:v>
      </x:c>
      <x:c r="F293" s="84" t="str">
        <x:v>Amendment 1598; Article 3(1)(15c); GDPR Article 88g(1)(b) (new)</x:v>
      </x:c>
      <x:c r="G293" s="84" t="str">
        <x:v>European Parliament tabled amendment
Tabled in joint ITRE–LIBE procedure 2025/0360(COD); not adopted law; no vote outcome established</x:v>
      </x:c>
      <x:c r="H293" s="84" t="str">
        <x:v>Anonymised data; synthetic data; isolated processing environments</x:v>
      </x:c>
      <x:c r="I293" s="84" t="str">
        <x:v>Public-interest sandbox further processing would require that compliance with Articles 25, 32 or 35 cannot effectively be achieved using anonymised, synthetic or other non-personal data; separate protected environments and other safeguards also apply.</x:v>
      </x:c>
      <x:c r="J293" s="84" t="str">
        <x:v>Proposed necessity test and safeguards within proposed data-protection regulatory sandboxes.</x:v>
      </x:c>
      <x:c r="K293" s="85" t="n">
        <x:v>46230.5</x:v>
      </x:c>
      <x:c r="L293" s="86" t="inlineStr">
        <x:is>
          <x:t xml:space="preserve">Digital Omnibus: amendments 1565–1740 (PE791.874v01-00)</x:t>
        </x:is>
      </x:c>
      <x:c r="M293" s="84" t="str">
        <x:v>PETs are named in the amendment justification. Source wording: “PETs” (Amendment 1598; Article 3(1)(15c); GDPR Article 88g(1)(b) (new); justification). Official amendment PDF, printed page 39; proposed right-hand column checked against Commission/present text.  Attribution: The proposing MEPs are the signatories named above this amendment in the official tabled-amendment document.</x:v>
      </x:c>
      <x:c r="N293" s="86" t="inlineStr">
        <x:is>
          <x:t xml:space="preserve">Official procedure and document list</x:t>
        </x:is>
      </x:c>
      <x:c r="O293" s="86" t="inlineStr">
        <x:is>
          <x:t xml:space="preserve">Official amendment signatories</x:t>
        </x:is>
      </x:c>
      <x:c r="P293" s="52" t="n">
        <x:v>1</x:v>
      </x:c>
      <x:c r="Q293" s="53" t="str">
        <x:v>Favourable</x:v>
      </x:c>
      <x:c r="R293" s="53" t="str">
        <x:v>The new framework prefers anonymised or synthetic alternatives for the specified further-processing route and requires protected environments. These are identifiable PET supports, while broad derogations and EU-only processing conditions require separate assessment.</x:v>
      </x:c>
      <x:c r="S293" s="53" t="str">
        <x:v>Medium</x:v>
      </x:c>
      <x:c r="T293" s="53" t="str">
        <x:v>Yes</x:v>
      </x:c>
      <x:c r="U293" s="53" t="str">
        <x:v>Restricts</x:v>
      </x:c>
      <x:c r="V293" s="53" t="str">
        <x:v>Isolated protected environment, authorised access, risk monitoring, no individual decisions, retention controls; broad GDPR derogations proposed only with EU-only processing and prevention of third-country authority/body access.</x:v>
      </x:c>
      <x:c r="W293" s="53" t="str">
        <x:v>No Articles88e–88g establish the proposed GDPR sandbox framework.</x:v>
      </x:c>
      <x:c r="X293" s="53" t="str">
        <x:v>Public-interest sandbox further processing would require that compliance with Articles 25, 32 or 35 cannot effectively be achieved using anonymised, synthetic or other non-personal data; separate protected environments and other safeguards also apply.</x:v>
      </x:c>
      <x:c r="Y293" s="53" t="str"/>
      <x:c r="Z293" s="53" t="str">
        <x:v>Amendment 1598; Article 3(1)(15c); GDPR Article 88g(1)(b) (new)</x:v>
      </x:c>
      <x:c r="AA293" s="53" t="str">
        <x:v>Amendment 1598; Article 3(1)(15c); GDPR Article 88g(1)(b) (new); printed pages 39, 40, 41, 42, 43, 44, 45, 46, 47, 48, 49</x:v>
      </x:c>
      <x:c r="AB293" s="53" t="str">
        <x:v>Official Parliament PDF PE791.874v01-00 downloaded through browser; full amendment compared against Commission/present left-column text and individual signatory heading; analytical PET score, not a vote or inferred personal belief.</x:v>
      </x:c>
      <x:c r="AC293" s="54" t="n">
        <x:v>46289</x:v>
      </x:c>
      <x:c r="AD293" s="53" t="str">
        <x:v>PET-MEP-293</x:v>
      </x:c>
      <x:c r="AE293" t="n">
        <x:f>IF(ISNUMBER(P293),1,0)</x:f>
        <x:v>1</x:v>
      </x:c>
    </x:row>
    <x:row r="294" ht="98" customHeight="1">
      <x:c r="A294" s="84" t="str">
        <x:v>Digital Omnibus — MEP amendment 1602</x:v>
      </x:c>
      <x:c r="B294" s="84" t="str">
        <x:v>Named technique</x:v>
      </x:c>
      <x:c r="C294" s="84" t="str">
        <x:v>Andrea Wechsler, Marie-Sophie Lanig, Stefan Köhler, Alexandra Mehnert, Angelika Niebler, Verena Mertens, Christian Doleschal, Sabine Verheyen</x:v>
      </x:c>
      <x:c r="D294" s="84" t="str"/>
      <x:c r="E294" s="84" t="str">
        <x:v>Named signatories to tabled amendment</x:v>
      </x:c>
      <x:c r="F294" s="84" t="str">
        <x:v>Amendment 1602; Article 3(1d); GDPR Article 9(2), new point</x:v>
      </x:c>
      <x:c r="G294" s="84" t="str">
        <x:v>European Parliament tabled amendment
Tabled in joint ITRE–LIBE procedure 2025/0360(COD); not adopted law; no vote outcome established</x:v>
      </x:c>
      <x:c r="H294" s="84" t="str">
        <x:v>Anonymisation</x:v>
      </x:c>
      <x:c r="I294" s="84" t="str">
        <x:v>Would add a special-category-data exception for strictly necessary anonymisation, with safeguards, no individual measures or decisions, and deletion or inaccessibility of identifiable inputs when no longer needed.</x:v>
      </x:c>
      <x:c r="J294" s="84" t="str">
        <x:v>Proposed Article 9 exception linked to proposed Article 6(3a).</x:v>
      </x:c>
      <x:c r="K294" s="85" t="n">
        <x:v>46230.5</x:v>
      </x:c>
      <x:c r="L294" s="86" t="inlineStr">
        <x:is>
          <x:t xml:space="preserve">Digital Omnibus: amendments 1565–1740 (PE791.874v01-00)</x:t>
        </x:is>
      </x:c>
      <x:c r="M294" s="84" t="str">
        <x:v>Official amendment PDF, printed page 56; proposed right-hand column checked against Commission/present text. Heading labels point (k), whereas proposed text labels it (ja); retained as drafting discrepancy. Attribution: The proposing MEPs are the signatories named above this amendment in the official tabled-amendment document.</x:v>
      </x:c>
      <x:c r="N294" s="86" t="inlineStr">
        <x:is>
          <x:t xml:space="preserve">Official procedure and document list</x:t>
        </x:is>
      </x:c>
      <x:c r="O294" s="86" t="inlineStr">
        <x:is>
          <x:t xml:space="preserve">Official amendment signatories</x:t>
        </x:is>
      </x:c>
      <x:c r="P294" s="49" t="n">
        <x:v>2</x:v>
      </x:c>
      <x:c r="Q294" s="50" t="str">
        <x:v>Strongly favourable</x:v>
      </x:c>
      <x:c r="R294" s="50" t="str">
        <x:v>Adds a dedicated special-category-data exception for strictly necessary anonymisation. This removes a specific legal barrier to carrying out that privacy technique while requiring safeguards.</x:v>
      </x:c>
      <x:c r="S294" s="50" t="str">
        <x:v>High</x:v>
      </x:c>
      <x:c r="T294" s="50" t="str">
        <x:v>Yes</x:v>
      </x:c>
      <x:c r="U294" s="50" t="str">
        <x:v>Not addressed</x:v>
      </x:c>
      <x:c r="V294" s="50" t="str">
        <x:v>Appropriate safeguards, no individual measures/decisions and erasure or inaccessibility of identifiable inputs when no longer needed.</x:v>
      </x:c>
      <x:c r="W294" s="50" t="str">
        <x:v>The listed Article9(2) exceptions contain no standalone strictly necessary anonymisation ground.</x:v>
      </x:c>
      <x:c r="X294" s="50" t="str">
        <x:v>Would add a special-category-data exception for strictly necessary anonymisation, with safeguards, no individual measures or decisions, and deletion or inaccessibility of identifiable inputs when no longer needed.</x:v>
      </x:c>
      <x:c r="Y294" s="50" t="str"/>
      <x:c r="Z294" s="50" t="str">
        <x:v>Amendment 1602; Article 3(1d); GDPR Article 9(2), new point</x:v>
      </x:c>
      <x:c r="AA294" s="50" t="str">
        <x:v>Amendment 1602; Article 3(1d); GDPR Article 9(2), new point; printed pages 56, 57</x:v>
      </x:c>
      <x:c r="AB294" s="50" t="str">
        <x:v>Official Parliament PDF PE791.874v01-00 downloaded through browser; full amendment compared against Commission/present left-column text and individual signatory heading; analytical PET score, not a vote or inferred personal belief.</x:v>
      </x:c>
      <x:c r="AC294" s="51" t="n">
        <x:v>46289</x:v>
      </x:c>
      <x:c r="AD294" s="50" t="str">
        <x:v>PET-MEP-294</x:v>
      </x:c>
      <x:c r="AE294" t="n">
        <x:f>IF(ISNUMBER(P294),1,0)</x:f>
        <x:v>1</x:v>
      </x:c>
    </x:row>
    <x:row r="295" ht="98" customHeight="1">
      <x:c r="A295" s="84" t="str">
        <x:v>Digital Omnibus — MEP amendment 1604</x:v>
      </x:c>
      <x:c r="B295" s="84" t="str">
        <x:v>Named technique</x:v>
      </x:c>
      <x:c r="C295" s="84" t="str">
        <x:v>Andrea Wechsler, Marie-Sophie Lanig, Stefan Köhler, Alexandra Mehnert, Angelika Niebler, Verena Mertens, Christian Doleschal, Sabine Verheyen</x:v>
      </x:c>
      <x:c r="D295" s="84" t="str"/>
      <x:c r="E295" s="84" t="str">
        <x:v>Named signatories to tabled amendment</x:v>
      </x:c>
      <x:c r="F295" s="84" t="str">
        <x:v>Amendment 1604; Article 3b (new); GDPR Article 6(3a) (new)</x:v>
      </x:c>
      <x:c r="G295" s="84" t="str">
        <x:v>European Parliament tabled amendment
Tabled in joint ITRE–LIBE procedure 2025/0360(COD); not adopted law; no vote outcome established</x:v>
      </x:c>
      <x:c r="H295" s="84" t="str">
        <x:v>Anonymisation</x:v>
      </x:c>
      <x:c r="I295" s="84" t="str">
        <x:v>Would treat further processing solely for anonymisation as compatible with original purposes and lawful on the initial processing basis.</x:v>
      </x:c>
      <x:c r="J295" s="84" t="str">
        <x:v>Proposed compatibility/lawfulness rule; does not establish an enacted blanket anonymisation exemption.</x:v>
      </x:c>
      <x:c r="K295" s="85" t="n">
        <x:v>46230.5</x:v>
      </x:c>
      <x:c r="L295" s="86" t="inlineStr">
        <x:is>
          <x:t xml:space="preserve">Digital Omnibus: amendments 1565–1740 (PE791.874v01-00)</x:t>
        </x:is>
      </x:c>
      <x:c r="M295" s="84" t="str">
        <x:v>Official amendment PDF, printed page 59; proposed right-hand column checked against Commission/present text.  Attribution: The proposing MEPs are the signatories named above this amendment in the official tabled-amendment document.</x:v>
      </x:c>
      <x:c r="N295" s="86" t="inlineStr">
        <x:is>
          <x:t xml:space="preserve">Official procedure and document list</x:t>
        </x:is>
      </x:c>
      <x:c r="O295" s="86" t="inlineStr">
        <x:is>
          <x:t xml:space="preserve">Official amendment signatories</x:t>
        </x:is>
      </x:c>
      <x:c r="P295" s="46" t="n">
        <x:v>2</x:v>
      </x:c>
      <x:c r="Q295" s="47" t="str">
        <x:v>Strongly favourable</x:v>
      </x:c>
      <x:c r="R295" s="47" t="str">
        <x:v>Provides a specific compatibility and lawful-basis rule for further processing solely to anonymise data. This substantially facilitates carrying out anonymisation.</x:v>
      </x:c>
      <x:c r="S295" s="47" t="str">
        <x:v>High</x:v>
      </x:c>
      <x:c r="T295" s="47" t="str">
        <x:v>Yes</x:v>
      </x:c>
      <x:c r="U295" s="47" t="str">
        <x:v>Not addressed</x:v>
      </x:c>
      <x:c r="V295" s="47" t="str">
        <x:v>Further processing must have anonymisation as its sole purpose and rely on the initial processing basis.</x:v>
      </x:c>
      <x:c r="W295" s="47" t="str">
        <x:v>No Article6(3a) expressly deems sole-purpose anonymisation compatible and lawful on the original basis.</x:v>
      </x:c>
      <x:c r="X295" s="47" t="str">
        <x:v>Would treat further processing solely for anonymisation as compatible with original purposes and lawful on the initial processing basis.</x:v>
      </x:c>
      <x:c r="Y295" s="47" t="str"/>
      <x:c r="Z295" s="47" t="str">
        <x:v>Amendment 1604; Article 3b (new); GDPR Article 6(3a) (new)</x:v>
      </x:c>
      <x:c r="AA295" s="47" t="str">
        <x:v>Amendment 1604; Article 3b (new); GDPR Article 6(3a) (new)</x:v>
      </x:c>
      <x:c r="AB295" s="47" t="str">
        <x:v>Official Parliament PDF PE791.874v01-00 downloaded through browser; full amendment compared against Commission/present left-column text and individual signatory heading; analytical PET score, not a vote or inferred personal belief.</x:v>
      </x:c>
      <x:c r="AC295" s="48" t="n">
        <x:v>46289</x:v>
      </x:c>
      <x:c r="AD295" s="47" t="str">
        <x:v>PET-MEP-295</x:v>
      </x:c>
      <x:c r="AE295" t="n">
        <x:f>IF(ISNUMBER(P295),1,0)</x:f>
        <x:v>1</x:v>
      </x:c>
    </x:row>
    <x:row r="296" ht="98" customHeight="1">
      <x:c r="A296" s="84" t="str">
        <x:v>Digital Omnibus — MEP amendment 1605</x:v>
      </x:c>
      <x:c r="B296" s="84" t="str">
        <x:v>Named technique</x:v>
      </x:c>
      <x:c r="C296" s="84" t="str">
        <x:v>Andrea Wechsler, Marie-Sophie Lanig, Stefan Köhler, Alexandra Mehnert, Angelika Niebler, Verena Mertens, Christian Doleschal, Sabine Verheyen</x:v>
      </x:c>
      <x:c r="D296" s="84" t="str"/>
      <x:c r="E296" s="84" t="str">
        <x:v>Named signatories to tabled amendment</x:v>
      </x:c>
      <x:c r="F296" s="84" t="str">
        <x:v>Amendment 1605; Article 3c (new); GDPR Article 4(5a) (new)</x:v>
      </x:c>
      <x:c r="G296" s="84" t="str">
        <x:v>European Parliament tabled amendment
Tabled in joint ITRE–LIBE procedure 2025/0360(COD); not adopted law; no vote outcome established</x:v>
      </x:c>
      <x:c r="H296" s="84" t="str">
        <x:v>Anonymisation; recipient-relative identifiability</x:v>
      </x:c>
      <x:c r="I296" s="84" t="str">
        <x:v>Would define anonymisation relative to whether the controller or recipient can identify a person using reasonably likely means, accounting for objective factors and proposed Article 41a criteria.</x:v>
      </x:c>
      <x:c r="J296" s="84" t="str">
        <x:v>Proposed GDPR definition; not current adopted definition.</x:v>
      </x:c>
      <x:c r="K296" s="85" t="n">
        <x:v>46230.5</x:v>
      </x:c>
      <x:c r="L296" s="86" t="inlineStr">
        <x:is>
          <x:t xml:space="preserve">Digital Omnibus: amendments 1565–1740 (PE791.874v01-00)</x:t>
        </x:is>
      </x:c>
      <x:c r="M296" s="84" t="str">
        <x:v>Official amendment PDF, printed page 59; proposed right-hand column checked against Commission/present text.  Attribution: The proposing MEPs are the signatories named above this amendment in the official tabled-amendment document.</x:v>
      </x:c>
      <x:c r="N296" s="86" t="inlineStr">
        <x:is>
          <x:t xml:space="preserve">Official procedure and document list</x:t>
        </x:is>
      </x:c>
      <x:c r="O296" s="86" t="inlineStr">
        <x:is>
          <x:t xml:space="preserve">Official amendment signatories</x:t>
        </x:is>
      </x:c>
      <x:c r="P296" s="49"/>
      <x:c r="Q296" s="50" t="str">
        <x:v>Unscored</x:v>
      </x:c>
      <x:c r="R296" s="50" t="str">
        <x:v>Adds a controller- or recipient-relative anonymisation definition based on reasonably likely identification means. Because its effect primarily changes legal classification, PET-specific favourability cannot be inferred from the definition alone.</x:v>
      </x:c>
      <x:c r="S296" s="50" t="str">
        <x:v>Low</x:v>
      </x:c>
      <x:c r="T296" s="50" t="str">
        <x:v>No</x:v>
      </x:c>
      <x:c r="U296" s="50" t="str">
        <x:v>Not addressed</x:v>
      </x:c>
      <x:c r="V296" s="50" t="str">
        <x:v>Objective identification factors and Article41a criteria; relative legal threshold.</x:v>
      </x:c>
      <x:c r="W296" s="50" t="str">
        <x:v>Article4 contains no definition of anonymisation in new point(5a).</x:v>
      </x:c>
      <x:c r="X296" s="50" t="str">
        <x:v>Would define anonymisation relative to whether the controller or recipient can identify a person using reasonably likely means, accounting for objective factors and proposed Article 41a criteria.</x:v>
      </x:c>
      <x:c r="Y296" s="50" t="str">
        <x:v>PET-specific direction cannot be isolated from the legal/governance change.</x:v>
      </x:c>
      <x:c r="Z296" s="50" t="str">
        <x:v>Amendment 1605; Article 3c (new); GDPR Article 4(5a) (new)</x:v>
      </x:c>
      <x:c r="AA296" s="50" t="str">
        <x:v>Amendment 1605; Article 3c (new); GDPR Article 4(5a) (new); printed pages 59, 60</x:v>
      </x:c>
      <x:c r="AB296" s="50" t="str">
        <x:v>Official Parliament PDF PE791.874v01-00 downloaded through browser; full amendment compared against Commission/present left-column text and individual signatory heading; analytical PET score, not a vote or inferred personal belief.</x:v>
      </x:c>
      <x:c r="AC296" s="51" t="n">
        <x:v>46289</x:v>
      </x:c>
      <x:c r="AD296" s="50" t="str">
        <x:v>PET-MEP-296</x:v>
      </x:c>
      <x:c r="AE296" t="n">
        <x:f>IF(ISNUMBER(P296),1,0)</x:f>
        <x:v>0</x:v>
      </x:c>
    </x:row>
    <x:row r="297" ht="98" customHeight="1">
      <x:c r="A297" s="84" t="str">
        <x:v>Digital Omnibus — MEP amendment 1635</x:v>
      </x:c>
      <x:c r="B297" s="84" t="str">
        <x:v>Named technique</x:v>
      </x:c>
      <x:c r="C297" s="84" t="str">
        <x:v>Julie Rechagneux, Mélanie Disdier, Aleksandar Nikolic, Pierre-Romain Thionnet, Alexandre Varaut, Fabrice Leggeri, Marion Maréchal, António Tânger Corrêa, Christophe Bay</x:v>
      </x:c>
      <x:c r="D297" s="84" t="str"/>
      <x:c r="E297" s="84" t="str">
        <x:v>Named signatories to tabled amendment</x:v>
      </x:c>
      <x:c r="F297" s="84" t="str">
        <x:v>Amendment 1635; Article 4(1)(3)(a); Regulation (EU) 2018/1725 Article 10(2)(l)</x:v>
      </x:c>
      <x:c r="G297" s="84" t="str">
        <x:v>European Parliament tabled amendment
Tabled in joint ITRE–LIBE procedure 2025/0360(COD); not adopted law; no vote outcome established</x:v>
      </x:c>
      <x:c r="H297" s="84" t="str">
        <x:v>Local biometric verification; on-device processing</x:v>
      </x:c>
      <x:c r="I297" s="84" t="str">
        <x:v>Would confine biometric verification to local one-to-one comparison on the person’s own device and sole control, distinguishing verification from database identification.</x:v>
      </x:c>
      <x:c r="J297" s="84" t="str">
        <x:v>Proposed safeguard for EU-institution processing of biometric data.</x:v>
      </x:c>
      <x:c r="K297" s="85" t="n">
        <x:v>46230.5</x:v>
      </x:c>
      <x:c r="L297" s="86" t="inlineStr">
        <x:is>
          <x:t xml:space="preserve">Digital Omnibus: amendments 1565–1740 (PE791.874v01-00)</x:t>
        </x:is>
      </x:c>
      <x:c r="M297" s="84" t="str">
        <x:v>Official amendment PDF, printed page 78; proposed right-hand column checked against Commission/present text.  Attribution: The proposing MEPs are the signatories named above this amendment in the official tabled-amendment document.</x:v>
      </x:c>
      <x:c r="N297" s="86" t="inlineStr">
        <x:is>
          <x:t xml:space="preserve">Official procedure and document list</x:t>
        </x:is>
      </x:c>
      <x:c r="O297" s="86" t="inlineStr">
        <x:is>
          <x:t xml:space="preserve">Official amendment signatories</x:t>
        </x:is>
      </x:c>
      <x:c r="P297" s="46" t="n">
        <x:v>1</x:v>
      </x:c>
      <x:c r="Q297" s="47" t="str">
        <x:v>Favourable</x:v>
      </x:c>
      <x:c r="R297" s="47" t="str">
        <x:v>Adds local one-to-one comparison on the person’s own device and excludes database identification. This strengthens a concrete privacy-preserving architecture within the existing exception.</x:v>
      </x:c>
      <x:c r="S297" s="47" t="str">
        <x:v>High</x:v>
      </x:c>
      <x:c r="T297" s="47" t="str">
        <x:v>Yes</x:v>
      </x:c>
      <x:c r="U297" s="47" t="str">
        <x:v>Not addressed</x:v>
      </x:c>
      <x:c r="V297" s="47" t="str">
        <x:v>Sole control, on-device comparison, verification-only scope and AI Act prohibition preserved.</x:v>
      </x:c>
      <x:c r="W297" s="47" t="str">
        <x:v>The biometric exception requires verification under the subject’s sole control.</x:v>
      </x:c>
      <x:c r="X297" s="47" t="str">
        <x:v>Would confine biometric verification to local one-to-one comparison on the person’s own device and sole control, distinguishing verification from database identification.</x:v>
      </x:c>
      <x:c r="Y297" s="47" t="str"/>
      <x:c r="Z297" s="47" t="str">
        <x:v>Amendment 1635; Article 4(1)(3)(a); Regulation (EU) 2018/1725 Article 10(2)(l)</x:v>
      </x:c>
      <x:c r="AA297" s="47" t="str">
        <x:v>Amendment 1635; Article 4(1)(3)(a); Regulation (EU) 2018/1725 Article 10(2)(l)</x:v>
      </x:c>
      <x:c r="AB297" s="47" t="str">
        <x:v>Official Parliament PDF PE791.874v01-00 downloaded through browser; full amendment compared against Commission/present left-column text and individual signatory heading; analytical PET score, not a vote or inferred personal belief.</x:v>
      </x:c>
      <x:c r="AC297" s="48" t="n">
        <x:v>46289</x:v>
      </x:c>
      <x:c r="AD297" s="47" t="str">
        <x:v>PET-MEP-297</x:v>
      </x:c>
      <x:c r="AE297" t="n">
        <x:f>IF(ISNUMBER(P297),1,0)</x:f>
        <x:v>1</x:v>
      </x:c>
    </x:row>
    <x:row r="298" ht="98" customHeight="1">
      <x:c r="A298" s="84" t="str">
        <x:v>Digital Omnibus — MEP amendment 1637</x:v>
      </x:c>
      <x:c r="B298" s="84" t="str">
        <x:v>Related privacy wording</x:v>
      </x:c>
      <x:c r="C298" s="84" t="str">
        <x:v>Sebastian Tynkkynen, Diego Solier</x:v>
      </x:c>
      <x:c r="D298" s="84" t="str"/>
      <x:c r="E298" s="84" t="str">
        <x:v>Named signatories to tabled amendment</x:v>
      </x:c>
      <x:c r="F298" s="84" t="str">
        <x:v>Amendment 1637; Article 4(1)(3)(a); Regulation (EU) 2018/1725 Article 10(2)(l)</x:v>
      </x:c>
      <x:c r="G298" s="84" t="str">
        <x:v>European Parliament tabled amendment
Tabled in joint ITRE–LIBE procedure 2025/0360(COD); not adopted law; no vote outcome established</x:v>
      </x:c>
      <x:c r="H298" s="84" t="str">
        <x:v>Encryption; zero-knowledge proofs; on-device verification</x:v>
      </x:c>
      <x:c r="I298" s="84" t="str">
        <x:v>Would require one-to-one biometric verification under sole subject control on the subject’s device, allowing highly exceptional departures only where strictly necessary, proportionate and using state-of-the-art privacy-preserving technology such as encryption and zero-knowledge proofs.</x:v>
      </x:c>
      <x:c r="J298" s="84" t="str">
        <x:v>Proposed conditional biometric-processing exception for EU institutions.</x:v>
      </x:c>
      <x:c r="K298" s="85" t="n">
        <x:v>46230.5</x:v>
      </x:c>
      <x:c r="L298" s="86" t="inlineStr">
        <x:is>
          <x:t xml:space="preserve">Digital Omnibus: amendments 1565–1740 (PE791.874v01-00)</x:t>
        </x:is>
      </x:c>
      <x:c r="M298" s="84" t="str">
        <x:v>Exact PET wording could not be confirmed in the cited passage. Official amendment PDF, printed page 79; proposed right-hand column checked against Commission/present text.  Attribution: The proposing MEPs are the signatories named above this amendment in the official tabled-amendment document.</x:v>
      </x:c>
      <x:c r="N298" s="86" t="inlineStr">
        <x:is>
          <x:t xml:space="preserve">Official procedure and document list</x:t>
        </x:is>
      </x:c>
      <x:c r="O298" s="86" t="inlineStr">
        <x:is>
          <x:t xml:space="preserve">Official amendment signatories</x:t>
        </x:is>
      </x:c>
      <x:c r="P298" s="49" t="n">
        <x:v>1</x:v>
      </x:c>
      <x:c r="Q298" s="50" t="str">
        <x:v>Favourable</x:v>
      </x:c>
      <x:c r="R298" s="50" t="str">
        <x:v>Adds on-device one-to-one verification and conditions exceptional departures on privacy-preserving technology, naming encryption and zero-knowledge proofs. This strengthens technique recognition and architectural safeguards without a general deployment mandate.</x:v>
      </x:c>
      <x:c r="S298" s="50" t="str">
        <x:v>High</x:v>
      </x:c>
      <x:c r="T298" s="50" t="str">
        <x:v>Yes</x:v>
      </x:c>
      <x:c r="U298" s="50" t="str">
        <x:v>Not addressed</x:v>
      </x:c>
      <x:c r="V298" s="50" t="str">
        <x:v>Strict necessity, proportionality, sole control, local processing and exceptional-use conditions.</x:v>
      </x:c>
      <x:c r="W298" s="50" t="str">
        <x:v>The biometric exception requires verification under sole subject control without explicit local processing.</x:v>
      </x:c>
      <x:c r="X298" s="50" t="str">
        <x:v>Would require one-to-one biometric verification under sole subject control on the subject’s device, allowing highly exceptional departures only where strictly necessary, proportionate and using state-of-the-art privacy-preserving technology such as encryption and zero-knowledge proofs.</x:v>
      </x:c>
      <x:c r="Y298" s="50" t="str"/>
      <x:c r="Z298" s="50" t="str">
        <x:v>Amendment 1637; Article 4(1)(3)(a); Regulation (EU) 2018/1725 Article 10(2)(l)</x:v>
      </x:c>
      <x:c r="AA298" s="50" t="str">
        <x:v>Amendment 1637; Article 4(1)(3)(a); Regulation (EU) 2018/1725 Article 10(2)(l)</x:v>
      </x:c>
      <x:c r="AB298" s="50" t="str">
        <x:v>Official Parliament PDF PE791.874v01-00 downloaded through browser; full amendment compared against Commission/present left-column text and individual signatory heading; analytical PET score, not a vote or inferred personal belief.</x:v>
      </x:c>
      <x:c r="AC298" s="51" t="n">
        <x:v>46289</x:v>
      </x:c>
      <x:c r="AD298" s="50" t="str">
        <x:v>PET-MEP-298</x:v>
      </x:c>
      <x:c r="AE298" t="n">
        <x:f>IF(ISNUMBER(P298),1,0)</x:f>
        <x:v>1</x:v>
      </x:c>
    </x:row>
    <x:row r="299" ht="98" customHeight="1">
      <x:c r="A299" s="84" t="str">
        <x:v>Digital Omnibus — MEP amendment 1644</x:v>
      </x:c>
      <x:c r="B299" s="84" t="str">
        <x:v>Related privacy wording</x:v>
      </x:c>
      <x:c r="C299" s="84" t="str">
        <x:v>Julie Rechagneux, Mélanie Disdier, Aleksandar Nikolic, Pierre-Romain Thionnet, Alexandre Varaut, Fabrice Leggeri, Marion Maréchal, António Tânger Corrêa, Christophe Bay</x:v>
      </x:c>
      <x:c r="D299" s="84" t="str"/>
      <x:c r="E299" s="84" t="str">
        <x:v>Named signatories to tabled amendment</x:v>
      </x:c>
      <x:c r="F299" s="84" t="str">
        <x:v>Amendment 1644; Article 4(1)(3)(b); Regulation (EU) 2018/1725 Article 10(4)</x:v>
      </x:c>
      <x:c r="G299" s="84" t="str">
        <x:v>European Parliament tabled amendment
Tabled in joint ITRE–LIBE procedure 2025/0360(COD); not adopted law; no vote outcome established</x:v>
      </x:c>
      <x:c r="H299" s="84" t="str">
        <x:v>PETs; pseudonymisation; filtering; minimisation</x:v>
      </x:c>
      <x:c r="I299" s="84" t="str">
        <x:v>Adds pseudonymisation, input/collection filtering, access restrictions and state-of-the-art privacy-preserving/PET techniques to measures avoiding special-category collection in AI, and elaborates factors for disproportionate removal effort.</x:v>
      </x:c>
      <x:c r="J299" s="84" t="str">
        <x:v>Proposed AI safeguards for EU institutions.</x:v>
      </x:c>
      <x:c r="K299" s="85" t="n">
        <x:v>46230.5</x:v>
      </x:c>
      <x:c r="L299" s="86" t="inlineStr">
        <x:is>
          <x:t xml:space="preserve">Digital Omnibus: amendments 1565–1740 (PE791.874v01-00)</x:t>
        </x:is>
      </x:c>
      <x:c r="M299" s="84" t="str">
        <x:v>Exact PET wording could not be confirmed in the cited passage. Official amendment PDF, printed page 84; proposed right-hand column checked against Commission/present text.  Attribution: The proposing MEPs are the signatories named above this amendment in the official tabled-amendment document.</x:v>
      </x:c>
      <x:c r="N299" s="86" t="inlineStr">
        <x:is>
          <x:t xml:space="preserve">Official procedure and document list</x:t>
        </x:is>
      </x:c>
      <x:c r="O299" s="86" t="inlineStr">
        <x:is>
          <x:t xml:space="preserve">Official amendment signatories</x:t>
        </x:is>
      </x:c>
      <x:c r="P299" s="46" t="n">
        <x:v>1</x:v>
      </x:c>
      <x:c r="Q299" s="47" t="str">
        <x:v>Favourable</x:v>
      </x:c>
      <x:c r="R299" s="47" t="str">
        <x:v>Specifies pseudonymisation, filtering, access restrictions and privacy-enhancing techniques among those measures. This is a targeted implementation improvement while the amendment also clarifies removal and disproportionate-effort assessment.</x:v>
      </x:c>
      <x:c r="S299" s="47" t="str">
        <x:v>High</x:v>
      </x:c>
      <x:c r="T299" s="47" t="str">
        <x:v>Yes</x:v>
      </x:c>
      <x:c r="U299" s="47" t="str">
        <x:v>Not addressed</x:v>
      </x:c>
      <x:c r="V299" s="47" t="str">
        <x:v>Prompt removal or effective output protection; minimisation, filtering, access controls and stated feasibility factors.</x:v>
      </x:c>
      <x:c r="W299" s="47" t="str">
        <x:v>General organisational and technical measures must avoid special-category data collection/processing in AI.</x:v>
      </x:c>
      <x:c r="X299" s="47" t="str">
        <x:v>Adds pseudonymisation, input/collection filtering, access restrictions and state-of-the-art privacy-preserving/PET techniques to measures avoiding special-category collection in AI, and elaborates factors for disproportionate removal effort.</x:v>
      </x:c>
      <x:c r="Y299" s="47" t="str"/>
      <x:c r="Z299" s="47" t="str">
        <x:v>Amendment 1644; Article 4(1)(3)(b); Regulation (EU) 2018/1725 Article 10(4)</x:v>
      </x:c>
      <x:c r="AA299" s="47" t="str">
        <x:v>Amendment 1644; Article 4(1)(3)(b); Regulation (EU) 2018/1725 Article 10(4); printed page 84</x:v>
      </x:c>
      <x:c r="AB299" s="47" t="str">
        <x:v>Official Parliament PDF PE791.874v01-00 downloaded through browser; full amendment compared against Commission/present left-column text and individual signatory heading; analytical PET score, not a vote or inferred personal belief.</x:v>
      </x:c>
      <x:c r="AC299" s="48" t="n">
        <x:v>46289</x:v>
      </x:c>
      <x:c r="AD299" s="47" t="str">
        <x:v>PET-MEP-299</x:v>
      </x:c>
      <x:c r="AE299" t="n">
        <x:f>IF(ISNUMBER(P299),1,0)</x:f>
        <x:v>1</x:v>
      </x:c>
    </x:row>
    <x:row r="300" ht="98" customHeight="1">
      <x:c r="A300" s="84" t="str">
        <x:v>Digital Omnibus — MEP amendment 1682</x:v>
      </x:c>
      <x:c r="B300" s="84" t="str">
        <x:v>Named technique</x:v>
      </x:c>
      <x:c r="C300" s="84" t="str">
        <x:v>Pernando Barrena Arza</x:v>
      </x:c>
      <x:c r="D300" s="84" t="str"/>
      <x:c r="E300" s="84" t="str">
        <x:v>Named signatories to tabled amendment</x:v>
      </x:c>
      <x:c r="F300" s="84" t="str">
        <x:v>Amendment 1682; Article 4(1)(8); Regulation (EU) 2018/1725 Article 37(3)</x:v>
      </x:c>
      <x:c r="G300" s="84" t="str">
        <x:v>European Parliament tabled amendment
Tabled in joint ITRE–LIBE procedure 2025/0360(COD); not adopted law; no vote outcome established</x:v>
      </x:c>
      <x:c r="H300" s="84" t="str">
        <x:v>Immediate anonymisation; aggregation</x:v>
      </x:c>
      <x:c r="I300" s="84" t="str">
        <x:v>Would permit strictly necessary technical storage/access and corresponding processing for own-service general audience measurement in immediately anonymised, aggregated form.</x:v>
      </x:c>
      <x:c r="J300" s="84" t="str">
        <x:v>Proposed terminal-access rule for EU institutions, accompanied by consent protections.</x:v>
      </x:c>
      <x:c r="K300" s="85" t="n">
        <x:v>46230.5</x:v>
      </x:c>
      <x:c r="L300" s="86" t="inlineStr">
        <x:is>
          <x:t xml:space="preserve">Digital Omnibus: amendments 1565–1740 (PE791.874v01-00)</x:t>
        </x:is>
      </x:c>
      <x:c r="M300" s="84" t="str">
        <x:v>Official amendment PDF, printed page 108; proposed right-hand column checked against Commission/present text.  Attribution: The proposing MEPs are the signatories named above this amendment in the official tabled-amendment document.</x:v>
      </x:c>
      <x:c r="N300" s="86" t="inlineStr">
        <x:is>
          <x:t xml:space="preserve">Official procedure and document list</x:t>
        </x:is>
      </x:c>
      <x:c r="O300" s="86" t="inlineStr">
        <x:is>
          <x:t xml:space="preserve">Official amendment signatories</x:t>
        </x:is>
      </x:c>
      <x:c r="P300" s="49" t="n">
        <x:v>1</x:v>
      </x:c>
      <x:c r="Q300" s="50" t="str">
        <x:v>Favourable</x:v>
      </x:c>
      <x:c r="R300" s="50" t="str">
        <x:v>Replaces the provision with enumerated necessary uses including immediately anonymised audience measurement. The identifiable PET improvement is the explicit anonymisation condition; the wider recasting of access grounds is assessed separately.</x:v>
      </x:c>
      <x:c r="S300" s="50" t="str">
        <x:v>Medium</x:v>
      </x:c>
      <x:c r="T300" s="50" t="str">
        <x:v>Yes</x:v>
      </x:c>
      <x:c r="U300" s="50" t="str">
        <x:v>Not addressed</x:v>
      </x:c>
      <x:c r="V300" s="50" t="str">
        <x:v>Strict necessity, immediate anonymisation and aggregation; consent-refusal and repeated-request safeguards.</x:v>
      </x:c>
      <x:c r="W300" s="50" t="str">
        <x:v>Paragraph3 provides a law-based terminal-access exception for specified public objectives.</x:v>
      </x:c>
      <x:c r="X300" s="50" t="str">
        <x:v>Would permit strictly necessary technical storage/access and corresponding processing for own-service general audience measurement in immediately anonymised, aggregated form.</x:v>
      </x:c>
      <x:c r="Y300" s="50" t="str"/>
      <x:c r="Z300" s="50" t="str">
        <x:v>Amendment 1682; Article 4(1)(8); Regulation (EU) 2018/1725 Article 37(3)</x:v>
      </x:c>
      <x:c r="AA300" s="50" t="str">
        <x:v>Amendment 1682; Article 4(1)(8); Regulation (EU) 2018/1725 Article 37(3); printed page 108</x:v>
      </x:c>
      <x:c r="AB300" s="50" t="str">
        <x:v>Official Parliament PDF PE791.874v01-00 downloaded through browser; full amendment compared against Commission/present left-column text and individual signatory heading; analytical PET score, not a vote or inferred personal belief.</x:v>
      </x:c>
      <x:c r="AC300" s="51" t="n">
        <x:v>46289</x:v>
      </x:c>
      <x:c r="AD300" s="50" t="str">
        <x:v>PET-MEP-300</x:v>
      </x:c>
      <x:c r="AE300" t="n">
        <x:f>IF(ISNUMBER(P300),1,0)</x:f>
        <x:v>1</x:v>
      </x:c>
    </x:row>
    <x:row r="301" ht="98" customHeight="1">
      <x:c r="A301" s="84" t="str">
        <x:v>Digital Omnibus — MEP amendment 1683</x:v>
      </x:c>
      <x:c r="B301" s="84" t="str">
        <x:v>Named technique</x:v>
      </x:c>
      <x:c r="C301" s="84" t="str">
        <x:v>Mary Khan</x:v>
      </x:c>
      <x:c r="D301" s="84" t="str"/>
      <x:c r="E301" s="84" t="str">
        <x:v>Named signatories to tabled amendment</x:v>
      </x:c>
      <x:c r="F301" s="84" t="str">
        <x:v>Amendment 1683; Article 4(1)(8); Regulation (EU) 2018/1725 Article 37(3a) (new)</x:v>
      </x:c>
      <x:c r="G301" s="84" t="str">
        <x:v>European Parliament tabled amendment
Tabled in joint ITRE–LIBE procedure 2025/0360(COD); not adopted law; no vote outcome established</x:v>
      </x:c>
      <x:c r="H301" s="84" t="str">
        <x:v>End-to-end encryption</x:v>
      </x:c>
      <x:c r="I301" s="84" t="str">
        <x:v>Would expressly prevent Article 37 from authorising weakening, circumvention or prevention of end-to-end encryption, client-side scanning, covert access, fingerprinting or cross-service tracking.</x:v>
      </x:c>
      <x:c r="J301" s="84" t="str">
        <x:v>Proposed limit on interpretation; institution interference would need specific law and prior independent judicial control.</x:v>
      </x:c>
      <x:c r="K301" s="85" t="n">
        <x:v>46230.5</x:v>
      </x:c>
      <x:c r="L301" s="86" t="inlineStr">
        <x:is>
          <x:t xml:space="preserve">Digital Omnibus: amendments 1565–1740 (PE791.874v01-00)</x:t>
        </x:is>
      </x:c>
      <x:c r="M301" s="84" t="str">
        <x:v>Official amendment PDF, printed page 109; proposed right-hand column checked against Commission/present text.  Attribution: The proposing MEPs are the signatories named above this amendment in the official tabled-amendment document.</x:v>
      </x:c>
      <x:c r="N301" s="86" t="inlineStr">
        <x:is>
          <x:t xml:space="preserve">Official procedure and document list</x:t>
        </x:is>
      </x:c>
      <x:c r="O301" s="86" t="inlineStr">
        <x:is>
          <x:t xml:space="preserve">Official amendment signatories</x:t>
        </x:is>
      </x:c>
      <x:c r="P301" s="46" t="n">
        <x:v>2</x:v>
      </x:c>
      <x:c r="Q301" s="47" t="str">
        <x:v>Strongly favourable</x:v>
      </x:c>
      <x:c r="R301" s="47" t="str">
        <x:v>Adds a direct bar on weakening, circumventing or preventing end-to-end encryption under this provision. The operational exclusions substantially protect private communications and terminal equipment.</x:v>
      </x:c>
      <x:c r="S301" s="47" t="str">
        <x:v>High</x:v>
      </x:c>
      <x:c r="T301" s="47" t="str">
        <x:v>Yes</x:v>
      </x:c>
      <x:c r="U301" s="47" t="str">
        <x:v>Not addressed</x:v>
      </x:c>
      <x:c r="V301" s="47" t="str">
        <x:v>No client-side scanning, covert access, fingerprinting or cross-service tracking; specific legal basis and prior independent judicial control.</x:v>
      </x:c>
      <x:c r="W301" s="47" t="str">
        <x:v>No paragraph3a expressly prevents Article37 from authorising encryption weakening or related intrusions.</x:v>
      </x:c>
      <x:c r="X301" s="47" t="str">
        <x:v>Would expressly prevent Article 37 from authorising weakening, circumvention or prevention of end-to-end encryption, client-side scanning, covert access, fingerprinting or cross-service tracking.</x:v>
      </x:c>
      <x:c r="Y301" s="47" t="str"/>
      <x:c r="Z301" s="47" t="str">
        <x:v>Amendment 1683; Article 4(1)(8); Regulation (EU) 2018/1725 Article 37(3a) (new)</x:v>
      </x:c>
      <x:c r="AA301" s="47" t="str">
        <x:v>Amendment 1683; Article 4(1)(8); Regulation (EU) 2018/1725 Article 37(3a) (new); printed page 109</x:v>
      </x:c>
      <x:c r="AB301" s="47" t="str">
        <x:v>Official Parliament PDF PE791.874v01-00 downloaded through browser; full amendment compared against Commission/present left-column text and individual signatory heading; analytical PET score, not a vote or inferred personal belief.</x:v>
      </x:c>
      <x:c r="AC301" s="48" t="n">
        <x:v>46289</x:v>
      </x:c>
      <x:c r="AD301" s="47" t="str">
        <x:v>PET-MEP-301</x:v>
      </x:c>
      <x:c r="AE301" t="n">
        <x:f>IF(ISNUMBER(P301),1,0)</x:f>
        <x:v>1</x:v>
      </x:c>
    </x:row>
    <x:row r="302" ht="98" customHeight="1">
      <x:c r="A302" s="84" t="str">
        <x:v>Digital Omnibus — MEP amendment 1702</x:v>
      </x:c>
      <x:c r="B302" s="84" t="str">
        <x:v>Named technique</x:v>
      </x:c>
      <x:c r="C302" s="84" t="str">
        <x:v>Marina Kaljurand, Elena Sancho Murillo, Brando Benifei, Birgit Sippel, Alex Agius Saliba, Francisco Assis, Elisabeth Grossmann, Kristian Vigenin, Matjaž Nemec</x:v>
      </x:c>
      <x:c r="D302" s="84" t="str"/>
      <x:c r="E302" s="84" t="str">
        <x:v>Named signatories to tabled amendment</x:v>
      </x:c>
      <x:c r="F302" s="84" t="str">
        <x:v>Amendment 1702; Article 4(1)(8a); Regulation (EU) 2018/1725 Article 37(1)(e) replacement</x:v>
      </x:c>
      <x:c r="G302" s="84" t="str">
        <x:v>European Parliament tabled amendment
Tabled in joint ITRE–LIBE procedure 2025/0360(COD); not adopted law; no vote outcome established</x:v>
      </x:c>
      <x:c r="H302" s="84" t="str">
        <x:v>Immediate anonymisation; aggregation</x:v>
      </x:c>
      <x:c r="I302" s="84" t="str">
        <x:v>Would permit own-service audience measurement through instantly anonymous aggregates, restricted to own use and prohibiting further purposes, cross-service combination and third-party sharing.</x:v>
      </x:c>
      <x:c r="J302" s="84" t="str">
        <x:v>Proposed terminal-equipment-access exception for EU institutions.</x:v>
      </x:c>
      <x:c r="K302" s="85" t="n">
        <x:v>46230.5</x:v>
      </x:c>
      <x:c r="L302" s="86" t="inlineStr">
        <x:is>
          <x:t xml:space="preserve">Digital Omnibus: amendments 1565–1740 (PE791.874v01-00)</x:t>
        </x:is>
      </x:c>
      <x:c r="M302" s="84" t="str">
        <x:v>Official amendment PDF, printed page 119; proposed right-hand column checked against Commission/present text.  Attribution: The proposing MEPs are the signatories named above this amendment in the official tabled-amendment document.</x:v>
      </x:c>
      <x:c r="N302" s="86" t="inlineStr">
        <x:is>
          <x:t xml:space="preserve">Official procedure and document list</x:t>
        </x:is>
      </x:c>
      <x:c r="O302" s="86" t="inlineStr">
        <x:is>
          <x:t xml:space="preserve">Official amendment signatories</x:t>
        </x:is>
      </x:c>
      <x:c r="P302" s="49" t="n">
        <x:v>1</x:v>
      </x:c>
      <x:c r="Q302" s="50" t="str">
        <x:v>Favourable</x:v>
      </x:c>
      <x:c r="R302" s="50" t="str">
        <x:v>Expressly conditions its audience-measurement route on instant anonymous aggregates with own-use limitations. This gives anonymisation a clear practical role without treating the wider legal rewrite as automatically favourable to PETs.</x:v>
      </x:c>
      <x:c r="S302" s="50" t="str">
        <x:v>Medium</x:v>
      </x:c>
      <x:c r="T302" s="50" t="str">
        <x:v>Yes</x:v>
      </x:c>
      <x:c r="U302" s="50" t="str">
        <x:v>Not addressed</x:v>
      </x:c>
      <x:c r="V302" s="50" t="str">
        <x:v>Own use, no other purpose, no cross-service combination or third-party sharing; consent-choice safeguards.</x:v>
      </x:c>
      <x:c r="W302" s="50" t="str">
        <x:v>The proposed replacement has no left-column text and rewrites the terminal-equipment framework.</x:v>
      </x:c>
      <x:c r="X302" s="50" t="str">
        <x:v>Would permit own-service audience measurement through instantly anonymous aggregates, restricted to own use and prohibiting further purposes, cross-service combination and third-party sharing.</x:v>
      </x:c>
      <x:c r="Y302" s="50" t="str"/>
      <x:c r="Z302" s="50" t="str">
        <x:v>Amendment 1702; Article 4(1)(8a); Regulation (EU) 2018/1725 Article 37(1)(e) replacement</x:v>
      </x:c>
      <x:c r="AA302" s="50" t="str">
        <x:v>Amendment 1702; Article 4(1)(8a); Regulation (EU) 2018/1725 Article 37(1)(e) replacement; printed pages 119, 120</x:v>
      </x:c>
      <x:c r="AB302" s="50" t="str">
        <x:v>Official Parliament PDF PE791.874v01-00 downloaded through browser; full amendment compared against Commission/present left-column text and individual signatory heading; analytical PET score, not a vote or inferred personal belief.</x:v>
      </x:c>
      <x:c r="AC302" s="51" t="n">
        <x:v>46289</x:v>
      </x:c>
      <x:c r="AD302" s="50" t="str">
        <x:v>PET-MEP-302</x:v>
      </x:c>
      <x:c r="AE302" t="n">
        <x:f>IF(ISNUMBER(P302),1,0)</x:f>
        <x:v>1</x:v>
      </x:c>
    </x:row>
    <x:row r="303" ht="98" customHeight="1">
      <x:c r="A303" s="84" t="str">
        <x:v>Digital Omnibus — MEP amendment 1710</x:v>
      </x:c>
      <x:c r="B303" s="84" t="str">
        <x:v>Named technique</x:v>
      </x:c>
      <x:c r="C303" s="84" t="str">
        <x:v>Julie Rechagneux, Mélanie Disdier, Aleksandar Nikolic, Pierre-Romain Thionnet, Alexandre Varaut, Fabrice Leggeri, Marion Maréchal, Christophe Bay</x:v>
      </x:c>
      <x:c r="D303" s="84" t="str"/>
      <x:c r="E303" s="84" t="str">
        <x:v>Named signatories to tabled amendment</x:v>
      </x:c>
      <x:c r="F303" s="84" t="str">
        <x:v>Amendment 1710; Article 4(1)(10); Regulation (EU) 2018/1725 Article 45a</x:v>
      </x:c>
      <x:c r="G303" s="84" t="str">
        <x:v>European Parliament tabled amendment
Tabled in joint ITRE–LIBE procedure 2025/0360(COD); not adopted law; no vote outcome established</x:v>
      </x:c>
      <x:c r="H303" s="84" t="str">
        <x:v>Pseudonymisation; anonymisation</x:v>
      </x:c>
      <x:c r="I303" s="84" t="str">
        <x:v>Would make Commission common criteria applicable without prejudice to EDPB guidance and CJEU interpretation, expressly including personal-data, identifiability, pseudonymisation and anonymisation concepts.</x:v>
      </x:c>
      <x:c r="J303" s="84" t="str">
        <x:v>Proposed interpretative safeguard for common criteria; does not create a new PET definition.</x:v>
      </x:c>
      <x:c r="K303" s="85" t="n">
        <x:v>46230.5</x:v>
      </x:c>
      <x:c r="L303" s="86" t="inlineStr">
        <x:is>
          <x:t xml:space="preserve">Digital Omnibus: amendments 1565–1740 (PE791.874v01-00)</x:t>
        </x:is>
      </x:c>
      <x:c r="M303" s="84" t="str">
        <x:v>Official amendment PDF, printed page 124; proposed right-hand column checked against Commission/present text.  Attribution: The proposing MEPs are the signatories named above this amendment in the official tabled-amendment document.</x:v>
      </x:c>
      <x:c r="N303" s="86" t="inlineStr">
        <x:is>
          <x:t xml:space="preserve">Official procedure and document list</x:t>
        </x:is>
      </x:c>
      <x:c r="O303" s="86" t="inlineStr">
        <x:is>
          <x:t xml:space="preserve">Official amendment signatories</x:t>
        </x:is>
      </x:c>
      <x:c r="P303" s="46" t="n">
        <x:v>0</x:v>
      </x:c>
      <x:c r="Q303" s="47" t="str">
        <x:v>Neutral or mixed</x:v>
      </x:c>
      <x:c r="R303" s="47" t="str">
        <x:v>Preserves EDPB guidance and CJEU interpretation, including for pseudonymisation and anonymisation. The amendment changes the relationship between legal authorities rather than independently strengthening or weakening PET deployment.</x:v>
      </x:c>
      <x:c r="S303" s="47" t="str">
        <x:v>High</x:v>
      </x:c>
      <x:c r="T303" s="47" t="str">
        <x:v>Yes</x:v>
      </x:c>
      <x:c r="U303" s="47" t="str">
        <x:v>Not addressed</x:v>
      </x:c>
      <x:c r="V303" s="47" t="str">
        <x:v>EDPB guidance and CJEU interpretation preserved.</x:v>
      </x:c>
      <x:c r="W303" s="47" t="str">
        <x:v>Article45a applies Commission common criteria to EU-institution processing.</x:v>
      </x:c>
      <x:c r="X303" s="47" t="str">
        <x:v>Would make Commission common criteria applicable without prejudice to EDPB guidance and CJEU interpretation, expressly including personal-data, identifiability, pseudonymisation and anonymisation concepts.</x:v>
      </x:c>
      <x:c r="Y303" s="47" t="str"/>
      <x:c r="Z303" s="47" t="str">
        <x:v>Amendment 1710; Article 4(1)(10); Regulation (EU) 2018/1725 Article 45a</x:v>
      </x:c>
      <x:c r="AA303" s="47" t="str">
        <x:v>Amendment 1710; Article 4(1)(10); Regulation (EU) 2018/1725 Article 45a; printed page 124</x:v>
      </x:c>
      <x:c r="AB303" s="47" t="str">
        <x:v>Official Parliament PDF PE791.874v01-00 downloaded through browser; full amendment compared against Commission/present left-column text and individual signatory heading; analytical PET score, not a vote or inferred personal belief.</x:v>
      </x:c>
      <x:c r="AC303" s="48" t="n">
        <x:v>46289</x:v>
      </x:c>
      <x:c r="AD303" s="47" t="str">
        <x:v>PET-MEP-303</x:v>
      </x:c>
      <x:c r="AE303" t="n">
        <x:f>IF(ISNUMBER(P303),1,0)</x:f>
        <x:v>1</x:v>
      </x:c>
    </x:row>
    <x:row r="304" ht="98" customHeight="1">
      <x:c r="A304" s="84" t="str">
        <x:v>Digital Omnibus — MEP amendment 1712</x:v>
      </x:c>
      <x:c r="B304" s="84" t="str">
        <x:v>Named technique</x:v>
      </x:c>
      <x:c r="C304" s="84" t="str">
        <x:v>Ondřej Krutílek</x:v>
      </x:c>
      <x:c r="D304" s="84" t="str"/>
      <x:c r="E304" s="84" t="str">
        <x:v>Named signatories to tabled amendment</x:v>
      </x:c>
      <x:c r="F304" s="84" t="str">
        <x:v>Amendment 1712; Article 5(1)(1a); ePrivacy Directive Article 5(3)</x:v>
      </x:c>
      <x:c r="G304" s="84" t="str">
        <x:v>European Parliament tabled amendment
Tabled in joint ITRE–LIBE procedure 2025/0360(COD); not adopted law; no vote outcome established</x:v>
      </x:c>
      <x:c r="H304" s="84" t="str">
        <x:v>Anonymous information</x:v>
      </x:c>
      <x:c r="I304" s="84" t="str">
        <x:v>Would exempt terminal storage/access to anonymous, necessary information for road/transport safety and accident prevention, including connected-vehicle operation and maintenance.</x:v>
      </x:c>
      <x:c r="J304" s="84" t="str">
        <x:v>Proposed limited consent exception in ePrivacy; anonymity alone would not satisfy all conditions.</x:v>
      </x:c>
      <x:c r="K304" s="85" t="n">
        <x:v>46230.5</x:v>
      </x:c>
      <x:c r="L304" s="86" t="inlineStr">
        <x:is>
          <x:t xml:space="preserve">Digital Omnibus: amendments 1565–1740 (PE791.874v01-00)</x:t>
        </x:is>
      </x:c>
      <x:c r="M304" s="84" t="str">
        <x:v>Official amendment PDF, printed page 125; proposed right-hand column checked against Commission/present text.  Attribution: The proposing MEPs are the signatories named above this amendment in the official tabled-amendment document.</x:v>
      </x:c>
      <x:c r="N304" s="86" t="inlineStr">
        <x:is>
          <x:t xml:space="preserve">Official procedure and document list</x:t>
        </x:is>
      </x:c>
      <x:c r="O304" s="86" t="inlineStr">
        <x:is>
          <x:t xml:space="preserve">Official amendment signatories</x:t>
        </x:is>
      </x:c>
      <x:c r="P304" s="49" t="n">
        <x:v>1</x:v>
      </x:c>
      <x:c r="Q304" s="50" t="str">
        <x:v>Favourable</x:v>
      </x:c>
      <x:c r="R304" s="50" t="str">
        <x:v>Adds a narrowly defined terminal-access exception for necessary anonymous road and transport safety information. This gives anonymous-data use limited additional legal recognition without prescribing a particular anonymisation technology.</x:v>
      </x:c>
      <x:c r="S304" s="50" t="str">
        <x:v>High</x:v>
      </x:c>
      <x:c r="T304" s="50" t="str">
        <x:v>Yes</x:v>
      </x:c>
      <x:c r="U304" s="50" t="str">
        <x:v>Not addressed</x:v>
      </x:c>
      <x:c r="V304" s="50" t="str">
        <x:v>Anonymous and necessary information; road/transport safety and accident-prevention purposes.</x:v>
      </x:c>
      <x:c r="W304" s="50" t="str">
        <x:v>Article5(3) contains transmission and strictly necessary requested-service exceptions.</x:v>
      </x:c>
      <x:c r="X304" s="50" t="str">
        <x:v>Would exempt terminal storage/access to anonymous, necessary information for road/transport safety and accident prevention, including connected-vehicle operation and maintenance.</x:v>
      </x:c>
      <x:c r="Y304" s="50" t="str"/>
      <x:c r="Z304" s="50" t="str">
        <x:v>Amendment 1712; Article 5(1)(1a); ePrivacy Directive Article 5(3)</x:v>
      </x:c>
      <x:c r="AA304" s="50" t="str">
        <x:v>Amendment 1712; Article 5(1)(1a); ePrivacy Directive Article 5(3); printed pages 125, 126</x:v>
      </x:c>
      <x:c r="AB304" s="50" t="str">
        <x:v>Official Parliament PDF PE791.874v01-00 downloaded through browser; full amendment compared against Commission/present left-column text and individual signatory heading; analytical PET score, not a vote or inferred personal belief.</x:v>
      </x:c>
      <x:c r="AC304" s="51" t="n">
        <x:v>46289</x:v>
      </x:c>
      <x:c r="AD304" s="50" t="str">
        <x:v>PET-MEP-304</x:v>
      </x:c>
      <x:c r="AE304" t="n">
        <x:f>IF(ISNUMBER(P304),1,0)</x:f>
        <x:v>1</x:v>
      </x:c>
    </x:row>
    <x:row r="305" ht="98" customHeight="1">
      <x:c r="A305" s="84" t="str">
        <x:v>Digital Omnibus — MEP amendment 1725</x:v>
      </x:c>
      <x:c r="B305" s="84" t="str">
        <x:v>Named technique</x:v>
      </x:c>
      <x:c r="C305" s="84" t="str">
        <x:v>Markéta Gregorová, Damian Boeselager on behalf of the Verts/ALE Group</x:v>
      </x:c>
      <x:c r="D305" s="84" t="str"/>
      <x:c r="E305" s="84" t="str">
        <x:v>Named signatories to tabled amendment</x:v>
      </x:c>
      <x:c r="F305" s="84" t="str">
        <x:v>Amendment 1725; Article 5(1)(2); ePrivacy Directive Article 5(3a)(c) (new)</x:v>
      </x:c>
      <x:c r="G305" s="84" t="str">
        <x:v>European Parliament tabled amendment
Tabled in joint ITRE–LIBE procedure 2025/0360(COD); not adopted law; no vote outcome established</x:v>
      </x:c>
      <x:c r="H305" s="84" t="str">
        <x:v>Immediate anonymisation; aggregation</x:v>
      </x:c>
      <x:c r="I305" s="84" t="str">
        <x:v>Would permit strictly necessary audience measurement through instantly anonymous aggregates with purpose, combination, rights and objection safeguards; includes qualifying independent measurement and states gatekeepers are excluded.</x:v>
      </x:c>
      <x:c r="J305" s="84" t="str">
        <x:v>Proposed ePrivacy terminal-access exception; not adopted.</x:v>
      </x:c>
      <x:c r="K305" s="85" t="n">
        <x:v>46230.5</x:v>
      </x:c>
      <x:c r="L305" s="86" t="inlineStr">
        <x:is>
          <x:t xml:space="preserve">Digital Omnibus: amendments 1565–1740 (PE791.874v01-00)</x:t>
        </x:is>
      </x:c>
      <x:c r="M305" s="84" t="str">
        <x:v>Official amendment PDF, printed page 132; proposed right-hand column checked against Commission/present text.  Attribution: The proposing MEPs are the signatories named above this amendment in the official tabled-amendment document.</x:v>
      </x:c>
      <x:c r="N305" s="86" t="inlineStr">
        <x:is>
          <x:t xml:space="preserve">Official procedure and document list</x:t>
        </x:is>
      </x:c>
      <x:c r="O305" s="86" t="inlineStr">
        <x:is>
          <x:t xml:space="preserve">Official amendment signatories</x:t>
        </x:is>
      </x:c>
      <x:c r="P305" s="46" t="n">
        <x:v>1</x:v>
      </x:c>
      <x:c r="Q305" s="47" t="str">
        <x:v>Favourable</x:v>
      </x:c>
      <x:c r="R305" s="47" t="str">
        <x:v>Recasts the rules and expressly requires instant anonymous aggregates for the specified audience-measurement exception. The score reflects that concrete technique condition, while the institutional and consent changes are assessed separately.</x:v>
      </x:c>
      <x:c r="S305" s="47" t="str">
        <x:v>Medium</x:v>
      </x:c>
      <x:c r="T305" s="47" t="str">
        <x:v>Yes</x:v>
      </x:c>
      <x:c r="U305" s="47" t="str">
        <x:v>Not addressed</x:v>
      </x:c>
      <x:c r="V305" s="47" t="str">
        <x:v>Strict necessity, purpose limitation, limited combinations/sharing, rights protection, objection and gatekeeper exclusion.</x:v>
      </x:c>
      <x:c r="W305" s="47" t="str">
        <x:v>The proposed clause excludes specified natural-person personal-data processing from this ePrivacy paragraph.</x:v>
      </x:c>
      <x:c r="X305" s="47" t="str">
        <x:v>Would permit strictly necessary audience measurement through instantly anonymous aggregates with purpose, combination, rights and objection safeguards; includes qualifying independent measurement and states gatekeepers are excluded.</x:v>
      </x:c>
      <x:c r="Y305" s="47" t="str"/>
      <x:c r="Z305" s="47" t="str">
        <x:v>Amendment 1725; Article 5(1)(2); ePrivacy Directive Article 5(3a)(c) (new)</x:v>
      </x:c>
      <x:c r="AA305" s="47" t="str">
        <x:v>Amendment 1725; Article 5(1)(2); ePrivacy Directive Article 5(3a)(c) (new); printed pages 132, 133, 134</x:v>
      </x:c>
      <x:c r="AB305" s="47" t="str">
        <x:v>Official Parliament PDF PE791.874v01-00 downloaded through browser; full amendment compared against Commission/present left-column text and individual signatory heading; analytical PET score, not a vote or inferred personal belief.</x:v>
      </x:c>
      <x:c r="AC305" s="48" t="n">
        <x:v>46289</x:v>
      </x:c>
      <x:c r="AD305" s="47" t="str">
        <x:v>PET-MEP-305</x:v>
      </x:c>
      <x:c r="AE305" t="n">
        <x:f>IF(ISNUMBER(P305),1,0)</x:f>
        <x:v>1</x:v>
      </x:c>
    </x:row>
    <x:row r="306" ht="98" customHeight="1">
      <x:c r="A306" s="84" t="str">
        <x:v>Digital Omnibus — MEP amendment 1728</x:v>
      </x:c>
      <x:c r="B306" s="84" t="str">
        <x:v>Named technique</x:v>
      </x:c>
      <x:c r="C306" s="84" t="str">
        <x:v>Pernando Barrena Arza</x:v>
      </x:c>
      <x:c r="D306" s="84" t="str"/>
      <x:c r="E306" s="84" t="str">
        <x:v>Named signatories to tabled amendment</x:v>
      </x:c>
      <x:c r="F306" s="84" t="str">
        <x:v>Amendment 1728; Article 5(1)(2); ePrivacy Directive Article 5(3)</x:v>
      </x:c>
      <x:c r="G306" s="84" t="str">
        <x:v>European Parliament tabled amendment
Tabled in joint ITRE–LIBE procedure 2025/0360(COD); not adopted law; no vote outcome established</x:v>
      </x:c>
      <x:c r="H306" s="84" t="str">
        <x:v>Immediate anonymisation; aggregation</x:v>
      </x:c>
      <x:c r="I306" s="84" t="str">
        <x:v>Would permit strictly necessary storage/access and associated processing for general audience measurement in immediately anonymised, aggregated form; adds consent-request and enforcement conditions.</x:v>
      </x:c>
      <x:c r="J306" s="84" t="str">
        <x:v>Proposed private-sector ePrivacy exception; anonymisation conditions would matter even for terminal access.</x:v>
      </x:c>
      <x:c r="K306" s="85" t="n">
        <x:v>46230.5</x:v>
      </x:c>
      <x:c r="L306" s="86" t="inlineStr">
        <x:is>
          <x:t xml:space="preserve">Digital Omnibus: amendments 1565–1740 (PE791.874v01-00)</x:t>
        </x:is>
      </x:c>
      <x:c r="M306" s="84" t="str">
        <x:v>Official amendment PDF, printed page 140; proposed right-hand column checked against Commission/present text.  Attribution: The proposing MEPs are the signatories named above this amendment in the official tabled-amendment document.</x:v>
      </x:c>
      <x:c r="N306" s="86" t="inlineStr">
        <x:is>
          <x:t xml:space="preserve">Official procedure and document list</x:t>
        </x:is>
      </x:c>
      <x:c r="O306" s="86" t="inlineStr">
        <x:is>
          <x:t xml:space="preserve">Official amendment signatories</x:t>
        </x:is>
      </x:c>
      <x:c r="P306" s="49" t="n">
        <x:v>1</x:v>
      </x:c>
      <x:c r="Q306" s="50" t="str">
        <x:v>Favourable</x:v>
      </x:c>
      <x:c r="R306" s="50" t="str">
        <x:v>Recasts the rules and expressly provides for immediately anonymised, aggregated audience measurement. This gives the technique a concrete role within the revised exception without implying support for every part of the legal rewrite.</x:v>
      </x:c>
      <x:c r="S306" s="50" t="str">
        <x:v>Medium</x:v>
      </x:c>
      <x:c r="T306" s="50" t="str">
        <x:v>Yes</x:v>
      </x:c>
      <x:c r="U306" s="50" t="str">
        <x:v>Not addressed</x:v>
      </x:c>
      <x:c r="V306" s="50" t="str">
        <x:v>Strict necessity, immediate anonymisation/aggregation, consent-refusal controls and designated enforcement authority.</x:v>
      </x:c>
      <x:c r="W306" s="50" t="str">
        <x:v>The proposed clause excludes specified natural-person personal-data processing from this ePrivacy paragraph.</x:v>
      </x:c>
      <x:c r="X306" s="50" t="str">
        <x:v>Would permit strictly necessary storage/access and associated processing for general audience measurement in immediately anonymised, aggregated form; adds consent-request and enforcement conditions.</x:v>
      </x:c>
      <x:c r="Y306" s="50" t="str"/>
      <x:c r="Z306" s="50" t="str">
        <x:v>Amendment 1728; Article 5(1)(2); ePrivacy Directive Article 5(3)</x:v>
      </x:c>
      <x:c r="AA306" s="50" t="str">
        <x:v>Amendment 1728; Article 5(1)(2); ePrivacy Directive Article 5(3); printed pages 140, 141</x:v>
      </x:c>
      <x:c r="AB306" s="50" t="str">
        <x:v>Official Parliament PDF PE791.874v01-00 downloaded through browser; full amendment compared against Commission/present left-column text and individual signatory heading; analytical PET score, not a vote or inferred personal belief.</x:v>
      </x:c>
      <x:c r="AC306" s="51" t="n">
        <x:v>46289</x:v>
      </x:c>
      <x:c r="AD306" s="50" t="str">
        <x:v>PET-MEP-306</x:v>
      </x:c>
      <x:c r="AE306" t="n">
        <x:f>IF(ISNUMBER(P306),1,0)</x:f>
        <x:v>1</x:v>
      </x:c>
    </x:row>
    <x:row r="307" ht="98" customHeight="1">
      <x:c r="A307" s="84" t="str">
        <x:v>Digital Omnibus — MEP amendment 1595</x:v>
      </x:c>
      <x:c r="B307" s="84" t="str">
        <x:v>Named technique</x:v>
      </x:c>
      <x:c r="C307" s="84" t="str">
        <x:v>Axel Voss</x:v>
      </x:c>
      <x:c r="D307" s="84" t="str"/>
      <x:c r="E307" s="84" t="str">
        <x:v>Named signatories to tabled amendment</x:v>
      </x:c>
      <x:c r="F307" s="84" t="str">
        <x:v>Amendment 1595; Article 3(1)(15a); GDPR Annex 1a (new), justification</x:v>
      </x:c>
      <x:c r="G307" s="84" t="str">
        <x:v>MEP amendment — justification-only PET discussion
Tabled in joint ITRE–LIBE procedure 2025/0360(COD); not adopted law; no vote outcome established</x:v>
      </x:c>
      <x:c r="H307" s="84" t="str">
        <x:v>Anonymisation</x:v>
      </x:c>
      <x:c r="I307" s="84" t="str">
        <x:v>Justification says the wider package clarifies that anonymisation may itself require a lawful processing step; operative amendment introduces legitimate-interest use cases rather than a specific anonymisation condition.</x:v>
      </x:c>
      <x:c r="J307" s="84" t="str">
        <x:v>Discussion in justification only; no independent anonymisation rule in this amendment.</x:v>
      </x:c>
      <x:c r="K307" s="85" t="n">
        <x:v>46230.5</x:v>
      </x:c>
      <x:c r="L307" s="86" t="inlineStr">
        <x:is>
          <x:t xml:space="preserve">Digital Omnibus: amendments 1565–1740 (PE791.874v01-00)</x:t>
        </x:is>
      </x:c>
      <x:c r="M307" s="84" t="str">
        <x:v>Official amendment PDF, printed page 34; proposed right-hand column checked against Commission/present text. PET occurrence is in justification, not operative right-column provision. Attribution: The proposing MEPs are the signatories named above this amendment in the official tabled-amendment document.</x:v>
      </x:c>
      <x:c r="N307" s="86" t="inlineStr">
        <x:is>
          <x:t xml:space="preserve">Official procedure and document list</x:t>
        </x:is>
      </x:c>
      <x:c r="O307" s="86" t="inlineStr">
        <x:is>
          <x:t xml:space="preserve">Official amendment signatories</x:t>
        </x:is>
      </x:c>
      <x:c r="P307" s="46" t="n">
        <x:v>0</x:v>
      </x:c>
      <x:c r="Q307" s="47" t="str">
        <x:v>Neutral or mixed</x:v>
      </x:c>
      <x:c r="R307" s="47" t="str">
        <x:v>Adds a broad list of legitimate-interest uses subject to necessity and balancing. Anonymisation appears only in the package justification, so this amendment makes no independent PET-specific operative commitment.</x:v>
      </x:c>
      <x:c r="S307" s="47" t="str">
        <x:v>High</x:v>
      </x:c>
      <x:c r="T307" s="47" t="str">
        <x:v>Yes</x:v>
      </x:c>
      <x:c r="U307" s="47" t="str">
        <x:v>Not addressed</x:v>
      </x:c>
      <x:c r="V307" s="47" t="str">
        <x:v>Necessity and balancing test, possible consequences and safeguards, particular attention to children.</x:v>
      </x:c>
      <x:c r="W307" s="47" t="str">
        <x:v>No AnnexIa lists these examples of legitimate-interest processing.</x:v>
      </x:c>
      <x:c r="X307" s="47" t="str">
        <x:v>Justification says the wider package clarifies that anonymisation may itself require a lawful processing step; operative amendment introduces legitimate-interest use cases rather than a specific anonymisation condition.</x:v>
      </x:c>
      <x:c r="Y307" s="47" t="str"/>
      <x:c r="Z307" s="47" t="str">
        <x:v>Amendment 1595; Article 3(1)(15a); GDPR Annex 1a (new), justification</x:v>
      </x:c>
      <x:c r="AA307" s="47" t="str">
        <x:v>Amendment 1595; Article 3(1)(15a); GDPR Annex 1a (new), justification; printed pages 34, 35, 36</x:v>
      </x:c>
      <x:c r="AB307" s="47" t="str">
        <x:v>Official Parliament PDF PE791.874v01-00 downloaded through browser; full amendment compared against Commission/present left-column text and individual signatory heading; analytical PET score, not a vote or inferred personal belief.</x:v>
      </x:c>
      <x:c r="AC307" s="48" t="n">
        <x:v>46289</x:v>
      </x:c>
      <x:c r="AD307" s="47" t="str">
        <x:v>PET-MEP-307</x:v>
      </x:c>
      <x:c r="AE307" t="n">
        <x:f>IF(ISNUMBER(P307),1,0)</x:f>
        <x:v>1</x:v>
      </x:c>
    </x:row>
    <x:row r="308" ht="98" customHeight="1">
      <x:c r="A308" s="84" t="str">
        <x:v>Digital Omnibus — MEP amendment 1721</x:v>
      </x:c>
      <x:c r="B308" s="84" t="str">
        <x:v>Named technique</x:v>
      </x:c>
      <x:c r="C308" s="84" t="str">
        <x:v>Axel Voss, Oliver Schenk</x:v>
      </x:c>
      <x:c r="D308" s="84" t="str"/>
      <x:c r="E308" s="84" t="str">
        <x:v>Named signatories to tabled amendment</x:v>
      </x:c>
      <x:c r="F308" s="84" t="str">
        <x:v>Amendment 1721; Article 5 of proposal; ePrivacy Directive Article 5(3), introductory amendment; justification</x:v>
      </x:c>
      <x:c r="G308" s="84" t="str">
        <x:v>MEP amendment — justification-only PET discussion
Tabled in joint ITRE–LIBE procedure 2025/0360(COD); not adopted law; no vote outcome established</x:v>
      </x:c>
      <x:c r="H308" s="84" t="str">
        <x:v>Anonymous device data</x:v>
      </x:c>
      <x:c r="I308" s="84" t="str">
        <x:v>Justification argues overlapping ePrivacy/GDPR rules can impose stricter constraints on anonymous device data than personal data; proposes consolidation under GDPR rather than a named PET deployment condition.</x:v>
      </x:c>
      <x:c r="J308" s="84" t="str">
        <x:v>Argument supporting proposed ePrivacy amendments; no present-law change or independent anonymisation rule.</x:v>
      </x:c>
      <x:c r="K308" s="85" t="n">
        <x:v>46230.5</x:v>
      </x:c>
      <x:c r="L308" s="86" t="inlineStr">
        <x:is>
          <x:t xml:space="preserve">Digital Omnibus: amendments 1565–1740 (PE791.874v01-00)</x:t>
        </x:is>
      </x:c>
      <x:c r="M308" s="84" t="str">
        <x:v>Official amendment PDF, printed page 130; proposed right-hand column checked against Commission/present text. Occurrence is in justification only; retained to capture discussion, not counted as a substantive new PET safeguard. Attribution: The proposing MEPs are the signatories named above this amendment in the official tabled-amendment document.</x:v>
      </x:c>
      <x:c r="N308" s="86" t="inlineStr">
        <x:is>
          <x:t xml:space="preserve">Official procedure and document list</x:t>
        </x:is>
      </x:c>
      <x:c r="O308" s="86" t="inlineStr">
        <x:is>
          <x:t xml:space="preserve">Official amendment signatories</x:t>
        </x:is>
      </x:c>
      <x:c r="P308" s="49"/>
      <x:c r="Q308" s="50" t="str">
        <x:v>Unscored</x:v>
      </x:c>
      <x:c r="R308" s="50" t="str">
        <x:v>Deletes the whole terminal-access paragraph instead. The justification discusses anonymous device data, but the wider regulatory consolidation has no reliably isolated PET-specific direction.</x:v>
      </x:c>
      <x:c r="S308" s="50" t="str">
        <x:v>Low</x:v>
      </x:c>
      <x:c r="T308" s="50" t="str">
        <x:v>No</x:v>
      </x:c>
      <x:c r="U308" s="50" t="str">
        <x:v>Not addressed</x:v>
      </x:c>
      <x:c r="V308" s="50" t="str">
        <x:v>Relies on the GDPR framework; no new operative anonymisation condition in this amendment.</x:v>
      </x:c>
      <x:c r="W308" s="50" t="str">
        <x:v>The Commission would add an exclusion clause after ePrivacy Article5(3).</x:v>
      </x:c>
      <x:c r="X308" s="50" t="str">
        <x:v>Justification argues overlapping ePrivacy/GDPR rules can impose stricter constraints on anonymous device data than personal data; proposes consolidation under GDPR rather than a named PET deployment condition.</x:v>
      </x:c>
      <x:c r="Y308" s="50" t="str">
        <x:v>PET-specific direction cannot be isolated from the legal/governance change.</x:v>
      </x:c>
      <x:c r="Z308" s="50" t="str">
        <x:v>Amendment 1721; Article 5 of proposal; ePrivacy Directive Article 5(3), introductory amendment; justification</x:v>
      </x:c>
      <x:c r="AA308" s="50" t="str">
        <x:v>Amendment 1721; Article 5 of proposal; ePrivacy Directive Article 5(3), introductory amendment; justification; printed page 130</x:v>
      </x:c>
      <x:c r="AB308" s="50" t="str">
        <x:v>Official Parliament PDF PE791.874v01-00 downloaded through browser; full amendment compared against Commission/present left-column text and individual signatory heading; analytical PET score, not a vote or inferred personal belief.</x:v>
      </x:c>
      <x:c r="AC308" s="51" t="n">
        <x:v>46289</x:v>
      </x:c>
      <x:c r="AD308" s="50" t="str">
        <x:v>PET-MEP-308</x:v>
      </x:c>
      <x:c r="AE308" t="n">
        <x:f>IF(ISNUMBER(P308),1,0)</x:f>
        <x:v>0</x:v>
      </x:c>
    </x:row>
    <x:row r="309" ht="98" customHeight="1">
      <x:c r="A309" s="84" t="str">
        <x:v>Digital Omnibus — MEP amendment 1730</x:v>
      </x:c>
      <x:c r="B309" s="84" t="str">
        <x:v>Named technique</x:v>
      </x:c>
      <x:c r="C309" s="84" t="str">
        <x:v>Axel Voss, Oliver Schenk</x:v>
      </x:c>
      <x:c r="D309" s="84" t="str"/>
      <x:c r="E309" s="84" t="str">
        <x:v>Named signatories to tabled amendment</x:v>
      </x:c>
      <x:c r="F309" s="84" t="str">
        <x:v>Amendment 1730; Article 5 of proposal; ePrivacy Directive Article 5(3), new second subparagraph; justification</x:v>
      </x:c>
      <x:c r="G309" s="84" t="str">
        <x:v>MEP amendment — justification-only PET discussion
Tabled in joint ITRE–LIBE procedure 2025/0360(COD); not adopted law; no vote outcome established</x:v>
      </x:c>
      <x:c r="H309" s="84" t="str">
        <x:v>Anonymous device data</x:v>
      </x:c>
      <x:c r="I309" s="84" t="str">
        <x:v>Justification argues overlapping ePrivacy/GDPR rules can impose stricter constraints on anonymous device data than personal data; proposes consolidation under GDPR rather than a named PET deployment condition.</x:v>
      </x:c>
      <x:c r="J309" s="84" t="str">
        <x:v>Argument supporting proposed ePrivacy amendments; no present-law change or independent anonymisation rule.</x:v>
      </x:c>
      <x:c r="K309" s="85" t="n">
        <x:v>46230.5</x:v>
      </x:c>
      <x:c r="L309" s="86" t="inlineStr">
        <x:is>
          <x:t xml:space="preserve">Digital Omnibus: amendments 1565–1740 (PE791.874v01-00)</x:t>
        </x:is>
      </x:c>
      <x:c r="M309" s="84" t="str">
        <x:v>Official amendment PDF, printed page 142; proposed right-hand column checked against Commission/present text. Occurrence is in justification only; retained to capture discussion, not counted as a substantive new PET safeguard. Attribution: The proposing MEPs are the signatories named above this amendment in the official tabled-amendment document.</x:v>
      </x:c>
      <x:c r="N309" s="86" t="inlineStr">
        <x:is>
          <x:t xml:space="preserve">Official procedure and document list</x:t>
        </x:is>
      </x:c>
      <x:c r="O309" s="86" t="inlineStr">
        <x:is>
          <x:t xml:space="preserve">Official amendment signatories</x:t>
        </x:is>
      </x:c>
      <x:c r="P309" s="46"/>
      <x:c r="Q309" s="47" t="str">
        <x:v>Unscored</x:v>
      </x:c>
      <x:c r="R309" s="47" t="str">
        <x:v>Places processing previously governed by the provisions exclusively under the GDPR. The justification discusses anonymous device data, but the wider regulatory consolidation has no reliably isolated PET-specific direction.</x:v>
      </x:c>
      <x:c r="S309" s="47" t="str">
        <x:v>Low</x:v>
      </x:c>
      <x:c r="T309" s="47" t="str">
        <x:v>No</x:v>
      </x:c>
      <x:c r="U309" s="47" t="str">
        <x:v>Not addressed</x:v>
      </x:c>
      <x:c r="V309" s="47" t="str">
        <x:v>Relies on the GDPR framework; no new operative anonymisation condition in this amendment.</x:v>
      </x:c>
      <x:c r="W309" s="47" t="str">
        <x:v>The Commission would exclude specified natural-person personal-data processing from the paragraph.</x:v>
      </x:c>
      <x:c r="X309" s="47" t="str">
        <x:v>Justification argues overlapping ePrivacy/GDPR rules can impose stricter constraints on anonymous device data than personal data; proposes consolidation under GDPR rather than a named PET deployment condition.</x:v>
      </x:c>
      <x:c r="Y309" s="47" t="str">
        <x:v>PET-specific direction cannot be isolated from the legal/governance change.</x:v>
      </x:c>
      <x:c r="Z309" s="47" t="str">
        <x:v>Amendment 1730; Article 5 of proposal; ePrivacy Directive Article 5(3), new second subparagraph; justification</x:v>
      </x:c>
      <x:c r="AA309" s="47" t="str">
        <x:v>Amendment 1730; Article 5 of proposal; ePrivacy Directive Article 5(3), new second subparagraph; justification; printed page 142</x:v>
      </x:c>
      <x:c r="AB309" s="47" t="str">
        <x:v>Official Parliament PDF PE791.874v01-00 downloaded through browser; full amendment compared against Commission/present left-column text and individual signatory heading; analytical PET score, not a vote or inferred personal belief.</x:v>
      </x:c>
      <x:c r="AC309" s="48" t="n">
        <x:v>46289</x:v>
      </x:c>
      <x:c r="AD309" s="47" t="str">
        <x:v>PET-MEP-309</x:v>
      </x:c>
      <x:c r="AE309" t="n">
        <x:f>IF(ISNUMBER(P309),1,0)</x:f>
        <x:v>0</x:v>
      </x:c>
    </x:row>
    <x:row r="310" ht="98" customHeight="1">
      <x:c r="A310" s="84" t="str">
        <x:v>Digital Omnibus — MEP amendment 1732</x:v>
      </x:c>
      <x:c r="B310" s="84" t="str">
        <x:v>Named technique</x:v>
      </x:c>
      <x:c r="C310" s="84" t="str">
        <x:v>Axel Voss, Oliver Schenk</x:v>
      </x:c>
      <x:c r="D310" s="84" t="str"/>
      <x:c r="E310" s="84" t="str">
        <x:v>Named signatories to tabled amendment</x:v>
      </x:c>
      <x:c r="F310" s="84" t="str">
        <x:v>Amendment 1732; Article 5 of proposal; ePrivacy Directive Article 6; justification</x:v>
      </x:c>
      <x:c r="G310" s="84" t="str">
        <x:v>MEP amendment — justification-only PET discussion
Tabled in joint ITRE–LIBE procedure 2025/0360(COD); not adopted law; no vote outcome established</x:v>
      </x:c>
      <x:c r="H310" s="84" t="str">
        <x:v>Anonymous device data</x:v>
      </x:c>
      <x:c r="I310" s="84" t="str">
        <x:v>Justification argues overlapping ePrivacy/GDPR rules can impose stricter constraints on anonymous device data than personal data; proposes consolidation under GDPR rather than a named PET deployment condition.</x:v>
      </x:c>
      <x:c r="J310" s="84" t="str">
        <x:v>Argument supporting proposed ePrivacy amendments; no present-law change or independent anonymisation rule.</x:v>
      </x:c>
      <x:c r="K310" s="85" t="n">
        <x:v>46230.5</x:v>
      </x:c>
      <x:c r="L310" s="86" t="inlineStr">
        <x:is>
          <x:t xml:space="preserve">Digital Omnibus: amendments 1565–1740 (PE791.874v01-00)</x:t>
        </x:is>
      </x:c>
      <x:c r="M310" s="84" t="str">
        <x:v>Official amendment PDF, printed page 143; proposed right-hand column checked against Commission/present text. Occurrence is in justification only; retained to capture discussion, not counted as a substantive new PET safeguard. Attribution: The proposing MEPs are the signatories named above this amendment in the official tabled-amendment document.</x:v>
      </x:c>
      <x:c r="N310" s="86" t="inlineStr">
        <x:is>
          <x:t xml:space="preserve">Official procedure and document list</x:t>
        </x:is>
      </x:c>
      <x:c r="O310" s="86" t="inlineStr">
        <x:is>
          <x:t xml:space="preserve">Official amendment signatories</x:t>
        </x:is>
      </x:c>
      <x:c r="P310" s="49"/>
      <x:c r="Q310" s="50" t="str">
        <x:v>Unscored</x:v>
      </x:c>
      <x:c r="R310" s="50" t="str">
        <x:v>Deletes ePrivacy Article6. The justification discusses anonymous device data, but the wider regulatory consolidation has no reliably isolated PET-specific direction.</x:v>
      </x:c>
      <x:c r="S310" s="50" t="str">
        <x:v>Low</x:v>
      </x:c>
      <x:c r="T310" s="50" t="str">
        <x:v>No</x:v>
      </x:c>
      <x:c r="U310" s="50" t="str">
        <x:v>Not addressed</x:v>
      </x:c>
      <x:c r="V310" s="50" t="str">
        <x:v>Relies on the GDPR framework; no new operative anonymisation condition in this amendment.</x:v>
      </x:c>
      <x:c r="W310" s="50" t="str">
        <x:v>The Commission insertion does not delete ePrivacy Article6.</x:v>
      </x:c>
      <x:c r="X310" s="50" t="str">
        <x:v>Justification argues overlapping ePrivacy/GDPR rules can impose stricter constraints on anonymous device data than personal data; proposes consolidation under GDPR rather than a named PET deployment condition.</x:v>
      </x:c>
      <x:c r="Y310" s="50" t="str">
        <x:v>PET-specific direction cannot be isolated from the legal/governance change.</x:v>
      </x:c>
      <x:c r="Z310" s="50" t="str">
        <x:v>Amendment 1732; Article 5 of proposal; ePrivacy Directive Article 6; justification</x:v>
      </x:c>
      <x:c r="AA310" s="50" t="str">
        <x:v>Amendment 1732; Article 5 of proposal; ePrivacy Directive Article 6; justification; printed page 143</x:v>
      </x:c>
      <x:c r="AB310" s="50" t="str">
        <x:v>Official Parliament PDF PE791.874v01-00 downloaded through browser; full amendment compared against Commission/present left-column text and individual signatory heading; analytical PET score, not a vote or inferred personal belief.</x:v>
      </x:c>
      <x:c r="AC310" s="51" t="n">
        <x:v>46289</x:v>
      </x:c>
      <x:c r="AD310" s="50" t="str">
        <x:v>PET-MEP-310</x:v>
      </x:c>
      <x:c r="AE310" t="n">
        <x:f>IF(ISNUMBER(P310),1,0)</x:f>
        <x:v>0</x:v>
      </x:c>
    </x:row>
    <x:row r="311" ht="98" customHeight="1">
      <x:c r="A311" s="84" t="str">
        <x:v>Digital Omnibus — MEP amendment 1733</x:v>
      </x:c>
      <x:c r="B311" s="84" t="str">
        <x:v>Named technique</x:v>
      </x:c>
      <x:c r="C311" s="84" t="str">
        <x:v>Axel Voss, Oliver Schenk</x:v>
      </x:c>
      <x:c r="D311" s="84" t="str"/>
      <x:c r="E311" s="84" t="str">
        <x:v>Named signatories to tabled amendment</x:v>
      </x:c>
      <x:c r="F311" s="84" t="str">
        <x:v>Amendment 1733; Article 5 of proposal; ePrivacy Directive Article 9; justification</x:v>
      </x:c>
      <x:c r="G311" s="84" t="str">
        <x:v>MEP amendment — justification-only PET discussion
Tabled in joint ITRE–LIBE procedure 2025/0360(COD); not adopted law; no vote outcome established</x:v>
      </x:c>
      <x:c r="H311" s="84" t="str">
        <x:v>Anonymous device data</x:v>
      </x:c>
      <x:c r="I311" s="84" t="str">
        <x:v>Justification argues overlapping ePrivacy/GDPR rules can impose stricter constraints on anonymous device data than personal data; proposes consolidation under GDPR rather than a named PET deployment condition.</x:v>
      </x:c>
      <x:c r="J311" s="84" t="str">
        <x:v>Argument supporting proposed ePrivacy amendments; no present-law change or independent anonymisation rule.</x:v>
      </x:c>
      <x:c r="K311" s="85" t="n">
        <x:v>46230.5</x:v>
      </x:c>
      <x:c r="L311" s="86" t="inlineStr">
        <x:is>
          <x:t xml:space="preserve">Digital Omnibus: amendments 1565–1740 (PE791.874v01-00)</x:t>
        </x:is>
      </x:c>
      <x:c r="M311" s="84" t="str">
        <x:v>Official amendment PDF, printed page 144; proposed right-hand column checked against Commission/present text. Occurrence is in justification only; retained to capture discussion, not counted as a substantive new PET safeguard. Attribution: The proposing MEPs are the signatories named above this amendment in the official tabled-amendment document.</x:v>
      </x:c>
      <x:c r="N311" s="86" t="inlineStr">
        <x:is>
          <x:t xml:space="preserve">Official procedure and document list</x:t>
        </x:is>
      </x:c>
      <x:c r="O311" s="86" t="inlineStr">
        <x:is>
          <x:t xml:space="preserve">Official amendment signatories</x:t>
        </x:is>
      </x:c>
      <x:c r="P311" s="46"/>
      <x:c r="Q311" s="47" t="str">
        <x:v>Unscored</x:v>
      </x:c>
      <x:c r="R311" s="47" t="str">
        <x:v>Deletes ePrivacy Article9. The justification discusses anonymous device data, but the wider regulatory consolidation has no reliably isolated PET-specific direction.</x:v>
      </x:c>
      <x:c r="S311" s="47" t="str">
        <x:v>Low</x:v>
      </x:c>
      <x:c r="T311" s="47" t="str">
        <x:v>No</x:v>
      </x:c>
      <x:c r="U311" s="47" t="str">
        <x:v>Not addressed</x:v>
      </x:c>
      <x:c r="V311" s="47" t="str">
        <x:v>Relies on the GDPR framework; no new operative anonymisation condition in this amendment.</x:v>
      </x:c>
      <x:c r="W311" s="47" t="str">
        <x:v>The Commission insertion does not delete ePrivacy Article9.</x:v>
      </x:c>
      <x:c r="X311" s="47" t="str">
        <x:v>Justification argues overlapping ePrivacy/GDPR rules can impose stricter constraints on anonymous device data than personal data; proposes consolidation under GDPR rather than a named PET deployment condition.</x:v>
      </x:c>
      <x:c r="Y311" s="47" t="str">
        <x:v>PET-specific direction cannot be isolated from the legal/governance change.</x:v>
      </x:c>
      <x:c r="Z311" s="47" t="str">
        <x:v>Amendment 1733; Article 5 of proposal; ePrivacy Directive Article 9; justification</x:v>
      </x:c>
      <x:c r="AA311" s="47" t="str">
        <x:v>Amendment 1733; Article 5 of proposal; ePrivacy Directive Article 9; justification</x:v>
      </x:c>
      <x:c r="AB311" s="47" t="str">
        <x:v>Official Parliament PDF PE791.874v01-00 downloaded through browser; full amendment compared against Commission/present left-column text and individual signatory heading; analytical PET score, not a vote or inferred personal belief.</x:v>
      </x:c>
      <x:c r="AC311" s="48" t="n">
        <x:v>46289</x:v>
      </x:c>
      <x:c r="AD311" s="47" t="str">
        <x:v>PET-MEP-311</x:v>
      </x:c>
      <x:c r="AE311" t="n">
        <x:f>IF(ISNUMBER(P311),1,0)</x:f>
        <x:v>0</x:v>
      </x:c>
    </x:row>
    <x:row r="312" ht="98" customHeight="1">
      <x:c r="A312" s="84" t="str">
        <x:v>Digital Omnibus — MEP amendment 1735</x:v>
      </x:c>
      <x:c r="B312" s="84" t="str">
        <x:v>Named technique</x:v>
      </x:c>
      <x:c r="C312" s="84" t="str">
        <x:v>Axel Voss, Oliver Schenk</x:v>
      </x:c>
      <x:c r="D312" s="84" t="str"/>
      <x:c r="E312" s="84" t="str">
        <x:v>Named signatories to tabled amendment</x:v>
      </x:c>
      <x:c r="F312" s="84" t="str">
        <x:v>Amendment 1735; Article 5 of proposal; ePrivacy Directive Article 13; justification</x:v>
      </x:c>
      <x:c r="G312" s="84" t="str">
        <x:v>MEP amendment — justification-only PET discussion
Tabled in joint ITRE–LIBE procedure 2025/0360(COD); not adopted law; no vote outcome established</x:v>
      </x:c>
      <x:c r="H312" s="84" t="str">
        <x:v>Anonymous device data</x:v>
      </x:c>
      <x:c r="I312" s="84" t="str">
        <x:v>Justification argues overlapping ePrivacy/GDPR rules can impose stricter constraints on anonymous device data than personal data; proposes consolidation under GDPR rather than a named PET deployment condition.</x:v>
      </x:c>
      <x:c r="J312" s="84" t="str">
        <x:v>Argument supporting proposed ePrivacy amendments; no present-law change or independent anonymisation rule.</x:v>
      </x:c>
      <x:c r="K312" s="85" t="n">
        <x:v>46230.5</x:v>
      </x:c>
      <x:c r="L312" s="86" t="inlineStr">
        <x:is>
          <x:t xml:space="preserve">Digital Omnibus: amendments 1565–1740 (PE791.874v01-00)</x:t>
        </x:is>
      </x:c>
      <x:c r="M312" s="84" t="str">
        <x:v>Official amendment PDF, printed page 145; proposed right-hand column checked against Commission/present text. Occurrence is in justification only; retained to capture discussion, not counted as a substantive new PET safeguard. Attribution: The proposing MEPs are the signatories named above this amendment in the official tabled-amendment document.</x:v>
      </x:c>
      <x:c r="N312" s="86" t="inlineStr">
        <x:is>
          <x:t xml:space="preserve">Official procedure and document list</x:t>
        </x:is>
      </x:c>
      <x:c r="O312" s="86" t="inlineStr">
        <x:is>
          <x:t xml:space="preserve">Official amendment signatories</x:t>
        </x:is>
      </x:c>
      <x:c r="P312" s="49"/>
      <x:c r="Q312" s="50" t="str">
        <x:v>Unscored</x:v>
      </x:c>
      <x:c r="R312" s="50" t="str">
        <x:v>Deletes ePrivacy Article13. The justification discusses anonymous device data, but the wider regulatory consolidation has no reliably isolated PET-specific direction.</x:v>
      </x:c>
      <x:c r="S312" s="50" t="str">
        <x:v>Low</x:v>
      </x:c>
      <x:c r="T312" s="50" t="str">
        <x:v>No</x:v>
      </x:c>
      <x:c r="U312" s="50" t="str">
        <x:v>Not addressed</x:v>
      </x:c>
      <x:c r="V312" s="50" t="str">
        <x:v>Relies on the GDPR framework; no new operative anonymisation condition in this amendment.</x:v>
      </x:c>
      <x:c r="W312" s="50" t="str">
        <x:v>The Commission insertion does not delete ePrivacy Article13.</x:v>
      </x:c>
      <x:c r="X312" s="50" t="str">
        <x:v>Justification argues overlapping ePrivacy/GDPR rules can impose stricter constraints on anonymous device data than personal data; proposes consolidation under GDPR rather than a named PET deployment condition.</x:v>
      </x:c>
      <x:c r="Y312" s="50" t="str">
        <x:v>PET-specific direction cannot be isolated from the legal/governance change.</x:v>
      </x:c>
      <x:c r="Z312" s="50" t="str">
        <x:v>Amendment 1735; Article 5 of proposal; ePrivacy Directive Article 13; justification</x:v>
      </x:c>
      <x:c r="AA312" s="50" t="str">
        <x:v>Amendment 1735; Article 5 of proposal; ePrivacy Directive Article 13; justification</x:v>
      </x:c>
      <x:c r="AB312" s="50" t="str">
        <x:v>Official Parliament PDF PE791.874v01-00 downloaded through browser; full amendment compared against Commission/present left-column text and individual signatory heading; analytical PET score, not a vote or inferred personal belief.</x:v>
      </x:c>
      <x:c r="AC312" s="51" t="n">
        <x:v>46289</x:v>
      </x:c>
      <x:c r="AD312" s="50" t="str">
        <x:v>PET-MEP-312</x:v>
      </x:c>
      <x:c r="AE312" t="n">
        <x:f>IF(ISNUMBER(P312),1,0)</x:f>
        <x:v>0</x:v>
      </x:c>
    </x:row>
    <x:row r="313" ht="98" customHeight="1">
      <x:c r="A313" s="84" t="str">
        <x:v>Digital Omnibus — PE791.883v01-00, 2025/0360(COD)</x:v>
      </x:c>
      <x:c r="B313" s="84" t="str">
        <x:v>Named technique</x:v>
      </x:c>
      <x:c r="C313" s="84" t="str">
        <x:v>Damian Boeselager; Markéta Gregorová, on behalf of Verts/ALE</x:v>
      </x:c>
      <x:c r="D313" s="84" t="str"/>
      <x:c r="E313" s="84" t="str">
        <x:v>Named signatories to tabled amendment</x:v>
      </x:c>
      <x:c r="F313" s="84" t="str">
        <x:v>Amendment 1775: proposed NIS2 Art23a(3)(fa)</x:v>
      </x:c>
      <x:c r="G313" s="84" t="str">
        <x:v>MEP tabled amendment
Tabled committee amendment; not adopted law or confirmed committee position</x:v>
      </x:c>
      <x:c r="H313" s="84" t="str">
        <x:v>End-to-end encryption; compartmentalisation</x:v>
      </x:c>
      <x:c r="I313" s="84" t="str">
        <x:v>Would set minimum single-entry incident-reporting security measures including end-to-end encryption and compartmentalisation.</x:v>
      </x:c>
      <x:c r="J313" s="84" t="str">
        <x:v>Suggested security/privacy safeguard.</x:v>
      </x:c>
      <x:c r="K313" s="85" t="n">
        <x:v>46230.5</x:v>
      </x:c>
      <x:c r="L313" s="86" t="inlineStr">
        <x:is>
          <x:t xml:space="preserve">Joint ITRE/LIBE amendments PE791.883v01-00</x:t>
        </x:is>
      </x:c>
      <x:c r="M313" s="84" t="str">
        <x:v>Official PDF downloaded and provision text read. Printed pages appearing in extracted block: [22]. Heading refers to Art23a, but insertion text says Art23(3); internal citation inconsistency is not silently corrected. Attribution: The proposing MEPs are the signatories named above this amendment in the official tabled-amendment document.</x:v>
      </x:c>
      <x:c r="N313" s="86" t="inlineStr">
        <x:is>
          <x:t xml:space="preserve">Supporting official source</x:t>
        </x:is>
      </x:c>
      <x:c r="O313" s="86" t="inlineStr">
        <x:is>
          <x:t xml:space="preserve">Official amendment signatories</x:t>
        </x:is>
      </x:c>
      <x:c r="P313" s="46" t="n">
        <x:v>2</x:v>
      </x:c>
      <x:c r="Q313" s="47" t="str">
        <x:v>Strongly favourable</x:v>
      </x:c>
      <x:c r="R313" s="47" t="str">
        <x:v>Adds end-to-end encryption as a required minimum alongside compartmentalisation and other technical protections. This is a substantive deployment requirement, although the draft contains an internal Article23/23a reference inconsistency.</x:v>
      </x:c>
      <x:c r="S313" s="47" t="str">
        <x:v>High</x:v>
      </x:c>
      <x:c r="T313" s="47" t="str">
        <x:v>Yes</x:v>
      </x:c>
      <x:c r="U313" s="47" t="str">
        <x:v>Not addressed</x:v>
      </x:c>
      <x:c r="V313" s="47" t="str">
        <x:v>Zero-trust architecture, compartmentalisation, mandatory audits and penetration testing.</x:v>
      </x:c>
      <x:c r="W313" s="47" t="str">
        <x:v>No point(fa) lists minimum technical security measures for the single entry point.</x:v>
      </x:c>
      <x:c r="X313" s="47" t="str">
        <x:v>Would set minimum single-entry incident-reporting security measures including end-to-end encryption and compartmentalisation.</x:v>
      </x:c>
      <x:c r="Y313" s="47" t="str"/>
      <x:c r="Z313" s="47" t="str">
        <x:v>Amendment 1775: proposed NIS2 Art23a(3)(fa)</x:v>
      </x:c>
      <x:c r="AA313" s="47" t="str">
        <x:v>Amendment 1775; Amendment 1775: proposed NIS2 Art23a(3)(fa); printed page 22</x:v>
      </x:c>
      <x:c r="AB313" s="47" t="str">
        <x:v>Official Parliament PDF PE791.883v01-00 downloaded through browser; full amendment compared against Commission/present left-column text and individual signatory heading; analytical PET score, not a vote or inferred personal belief.</x:v>
      </x:c>
      <x:c r="AC313" s="48" t="n">
        <x:v>46289</x:v>
      </x:c>
      <x:c r="AD313" s="47" t="str">
        <x:v>PET-MEP-313</x:v>
      </x:c>
      <x:c r="AE313" t="n">
        <x:f>IF(ISNUMBER(P313),1,0)</x:f>
        <x:v>1</x:v>
      </x:c>
    </x:row>
    <x:row r="314" ht="98" customHeight="1">
      <x:c r="A314" s="84" t="str">
        <x:v>Digital Omnibus — PE791.883v01-00, 2025/0360(COD)</x:v>
      </x:c>
      <x:c r="B314" s="84" t="str">
        <x:v>Named technique</x:v>
      </x:c>
      <x:c r="C314" s="84" t="str">
        <x:v>Damian Boeselager; Markéta Gregorová, on behalf of Verts/ALE</x:v>
      </x:c>
      <x:c r="D314" s="84" t="str"/>
      <x:c r="E314" s="84" t="str">
        <x:v>Named signatories to tabled amendment</x:v>
      </x:c>
      <x:c r="F314" s="84" t="str">
        <x:v>Amendment 1788: new NIS2 Art23a(4b)</x:v>
      </x:c>
      <x:c r="G314" s="84" t="str">
        <x:v>MEP tabled amendment
Tabled committee amendment; not adopted law or confirmed committee position</x:v>
      </x:c>
      <x:c r="H314" s="84" t="str">
        <x:v>Anonymisation of threat intelligence</x:v>
      </x:c>
      <x:c r="I314" s="84" t="str">
        <x:v>Would require ENISA and coordinating authorities to create a case database and, where relevant, publish anonymised threat intelligence.</x:v>
      </x:c>
      <x:c r="J314" s="84" t="str">
        <x:v>Suggested operative amendment only.</x:v>
      </x:c>
      <x:c r="K314" s="85" t="n">
        <x:v>46230.5</x:v>
      </x:c>
      <x:c r="L314" s="86" t="inlineStr">
        <x:is>
          <x:t xml:space="preserve">Joint ITRE/LIBE amendments PE791.883v01-00</x:t>
        </x:is>
      </x:c>
      <x:c r="M314" s="84" t="str">
        <x:v>Official PDF downloaded and provision text read. Printed pages appearing in extracted block: [29].  Attribution: The proposing MEPs are the signatories named above this amendment in the official tabled-amendment document.</x:v>
      </x:c>
      <x:c r="N314" s="86" t="inlineStr">
        <x:is>
          <x:t xml:space="preserve">Supporting official source</x:t>
        </x:is>
      </x:c>
      <x:c r="O314" s="86" t="inlineStr">
        <x:is>
          <x:t xml:space="preserve">Official amendment signatories</x:t>
        </x:is>
      </x:c>
      <x:c r="P314" s="49" t="n">
        <x:v>1</x:v>
      </x:c>
      <x:c r="Q314" s="50" t="str">
        <x:v>Favourable</x:v>
      </x:c>
      <x:c r="R314" s="50" t="str">
        <x:v>Adds publication of anonymised threat intelligence where relevant. This gives anonymisation a concrete operational role in the new information-sharing output.</x:v>
      </x:c>
      <x:c r="S314" s="50" t="str">
        <x:v>High</x:v>
      </x:c>
      <x:c r="T314" s="50" t="str">
        <x:v>Yes</x:v>
      </x:c>
      <x:c r="U314" s="50" t="str">
        <x:v>Not addressed</x:v>
      </x:c>
      <x:c r="V314" s="50" t="str">
        <x:v>Anonymised publication; ENISA and coordinating authorities cooperate.</x:v>
      </x:c>
      <x:c r="W314" s="50" t="str">
        <x:v>No paragraph4b requires this case database and anonymised intelligence publication.</x:v>
      </x:c>
      <x:c r="X314" s="50" t="str">
        <x:v>Would require ENISA and coordinating authorities to create a case database and, where relevant, publish anonymised threat intelligence.</x:v>
      </x:c>
      <x:c r="Y314" s="50" t="str"/>
      <x:c r="Z314" s="50" t="str">
        <x:v>Amendment 1788: new NIS2 Art23a(4b)</x:v>
      </x:c>
      <x:c r="AA314" s="50" t="str">
        <x:v>Amendment 1788; Amendment 1788: new NIS2 Art23a(4b); printed page 29</x:v>
      </x:c>
      <x:c r="AB314" s="50" t="str">
        <x:v>Official Parliament PDF PE791.883v01-00 downloaded through browser; full amendment compared against Commission/present left-column text and individual signatory heading; analytical PET score, not a vote or inferred personal belief.</x:v>
      </x:c>
      <x:c r="AC314" s="51" t="n">
        <x:v>46289</x:v>
      </x:c>
      <x:c r="AD314" s="50" t="str">
        <x:v>PET-MEP-314</x:v>
      </x:c>
      <x:c r="AE314" t="n">
        <x:f>IF(ISNUMBER(P314),1,0)</x:f>
        <x:v>1</x:v>
      </x:c>
    </x:row>
    <x:row r="315" ht="98" customHeight="1">
      <x:c r="A315" s="84" t="str">
        <x:v>Digital Omnibus — PE791.883v01-00, 2025/0360(COD)</x:v>
      </x:c>
      <x:c r="B315" s="84" t="str">
        <x:v>Related safeguard</x:v>
      </x:c>
      <x:c r="C315" s="84" t="str">
        <x:v>Julie Rechagneux; Mélanie Disdier; Aleksandar Nikolic; Pierre-Romain Thionnet; Alexandre Varaut; Fabrice Leggeri; Marion Maréchal; Christophe Bay</x:v>
      </x:c>
      <x:c r="D315" s="84" t="str"/>
      <x:c r="E315" s="84" t="str">
        <x:v>Named signatories to tabled amendment</x:v>
      </x:c>
      <x:c r="F315" s="84" t="str">
        <x:v>Amendment 1839: Art10(3) repeal conditions, justification</x:v>
      </x:c>
      <x:c r="G315" s="84" t="str">
        <x:v>MEP tabled amendment
Tabled committee amendment; not adopted law or confirmed committee position</x:v>
      </x:c>
      <x:c r="H315" s="84" t="str">
        <x:v>Secure processing environments</x:v>
      </x:c>
      <x:c r="I315" s="84" t="str">
        <x:v>Justification argues for carrying over DGA secure-processing safeguards before repeal; operative amendment conditions repeal on impact assessment.</x:v>
      </x:c>
      <x:c r="J315" s="84" t="str">
        <x:v>Suggested repeal condition; PET discussion appears in justification.</x:v>
      </x:c>
      <x:c r="K315" s="85" t="n">
        <x:v>46230.5</x:v>
      </x:c>
      <x:c r="L315" s="86" t="inlineStr">
        <x:is>
          <x:t xml:space="preserve">Joint ITRE/LIBE amendments PE791.883v01-00</x:t>
        </x:is>
      </x:c>
      <x:c r="M315" s="84" t="str">
        <x:v>Official PDF downloaded and provision text read. Printed pages appearing in extracted block: [59]. Does not itself mandate a secure processing environment. Attribution: The proposing MEPs are the signatories named above this amendment in the official tabled-amendment document.</x:v>
      </x:c>
      <x:c r="N315" s="86" t="inlineStr">
        <x:is>
          <x:t xml:space="preserve">Supporting official source</x:t>
        </x:is>
      </x:c>
      <x:c r="O315" s="86" t="inlineStr">
        <x:is>
          <x:t xml:space="preserve">Official amendment signatories</x:t>
        </x:is>
      </x:c>
      <x:c r="P315" s="46" t="n">
        <x:v>0</x:v>
      </x:c>
      <x:c r="Q315" s="47" t="str">
        <x:v>Neutral or mixed</x:v>
      </x:c>
      <x:c r="R315" s="47" t="str">
        <x:v>Conditions repeal on a broad impact assessment, while the justification advocates retaining secure-processing safeguards. The operative text does not itself require PET deployment or a specific secure-processing safeguard.</x:v>
      </x:c>
      <x:c r="S315" s="47" t="str">
        <x:v>High</x:v>
      </x:c>
      <x:c r="T315" s="47" t="str">
        <x:v>Yes</x:v>
      </x:c>
      <x:c r="U315" s="47" t="str">
        <x:v>Not addressed</x:v>
      </x:c>
      <x:c r="V315" s="47" t="str">
        <x:v>Assessment of fundamental rights, security and strategic interests before repeal.</x:v>
      </x:c>
      <x:c r="W315" s="47" t="str">
        <x:v>Repeal takes effect on the specified aligned date without this prior-assessment condition.</x:v>
      </x:c>
      <x:c r="X315" s="47" t="str">
        <x:v>Justification argues for carrying over DGA secure-processing safeguards before repeal; operative amendment conditions repeal on impact assessment.</x:v>
      </x:c>
      <x:c r="Y315" s="47" t="str"/>
      <x:c r="Z315" s="47" t="str">
        <x:v>Amendment 1839: Art10(3) repeal conditions, justification</x:v>
      </x:c>
      <x:c r="AA315" s="47" t="str">
        <x:v>Amendment 1839; Amendment 1839: Art10(3) repeal conditions, justification; printed page 59</x:v>
      </x:c>
      <x:c r="AB315" s="47" t="str">
        <x:v>Official Parliament PDF PE791.883v01-00 downloaded through browser; full amendment compared against Commission/present left-column text and individual signatory heading; analytical PET score, not a vote or inferred personal belief.</x:v>
      </x:c>
      <x:c r="AC315" s="48" t="n">
        <x:v>46289</x:v>
      </x:c>
      <x:c r="AD315" s="47" t="str">
        <x:v>PET-MEP-315</x:v>
      </x:c>
      <x:c r="AE315" t="n">
        <x:f>IF(ISNUMBER(P315),1,0)</x:f>
        <x:v>1</x:v>
      </x:c>
    </x:row>
  </x:sheetData>
  <x:mergeCells>
    <x:mergeCell ref="A2:D2"/>
    <x:mergeCell ref="A3:D3"/>
    <x:mergeCell ref="A4:D4"/>
  </x:mergeCells>
  <x:conditionalFormatting sqref="E7:E315">
    <x:cfRule type="containsText" dxfId="2" priority="1" operator="containsText" text="Explicit PET"/>
  </x:conditionalFormatting>
  <x:conditionalFormatting sqref="H7:H315">
    <x:cfRule type="containsText" dxfId="4" priority="2" operator="containsText" text="Explicit PET"/>
  </x:conditionalFormatting>
  <x:conditionalFormatting sqref="A7:O315">
    <x:cfRule type="expression" dxfId="9" priority="3">
      <x:formula>LEFT($B7,10)="PETs named"</x:formula>
    </x:cfRule>
  </x:conditionalFormatting>
  <x:conditionalFormatting sqref="B7:B315">
    <x:cfRule type="expression" dxfId="10" priority="4">
      <x:formula>LEFT($B7,10)="PETs named"</x:formula>
    </x:cfRule>
  </x:conditionalFormatting>
  <x:conditionalFormatting sqref="P7:P315">
    <x:cfRule type="cellIs" dxfId="13" priority="5" operator="greaterThan">
      <x:formula>0</x:formula>
    </x:cfRule>
    <x:cfRule type="cellIs" dxfId="14" priority="6" operator="lessThan">
      <x:formula>0</x:formula>
    </x:cfRule>
  </x:conditionalFormatting>
  <x:dataValidations count="2">
    <x:dataValidation type="whole" operator="between" sqref="P7:P315">
      <x:formula1>-2</x:formula1>
      <x:formula2>2</x:formula2>
    </x:dataValidation>
    <x:dataValidation type="list" sqref="T7:T315">
      <x:formula1>"Yes,No"</x:formula1>
    </x:dataValidation>
  </x:dataValidations>
  <x:hyperlinks>
    <x:hyperlink xmlns:ns1="http://schemas.openxmlformats.org/officeDocument/2006/relationships" ref="L7" display="EP amendments adopted 14 June 2023" ns1:id="rIdVerifiedPET1"/>
    <x:hyperlink xmlns:ns2="http://schemas.openxmlformats.org/officeDocument/2006/relationships" ref="N7" display="Supporting official source" ns2:id="rIdVerifiedPET2"/>
    <x:hyperlink xmlns:ns3="http://schemas.openxmlformats.org/officeDocument/2006/relationships" ref="O7" display="Official AI Act co-rapporteur record" ns3:id="rIdVerifiedPET3"/>
    <x:hyperlink xmlns:ns4="http://schemas.openxmlformats.org/officeDocument/2006/relationships" ref="L8" display="EP amendments adopted 14 June 2023" ns4:id="rIdVerifiedPET4"/>
    <x:hyperlink xmlns:ns5="http://schemas.openxmlformats.org/officeDocument/2006/relationships" ref="N8" display="Supporting official source" ns5:id="rIdVerifiedPET5"/>
    <x:hyperlink xmlns:ns6="http://schemas.openxmlformats.org/officeDocument/2006/relationships" ref="O8" display="Official AI Act co-rapporteur record" ns6:id="rIdVerifiedPET6"/>
    <x:hyperlink xmlns:ns7="http://schemas.openxmlformats.org/officeDocument/2006/relationships" ref="L9" display="Joint ITRE/LIBE draft report PE786.818v01-00" ns7:id="rIdVerifiedPET7"/>
    <x:hyperlink xmlns:ns8="http://schemas.openxmlformats.org/officeDocument/2006/relationships" ref="N9" display="Official Digital Omnibus draft report — PDF" ns8:id="rIdVerifiedPET8"/>
    <x:hyperlink xmlns:ns9="http://schemas.openxmlformats.org/officeDocument/2006/relationships" ref="O9" display="Joint draft-report authors" ns9:id="rIdVerifiedPET9"/>
    <x:hyperlink xmlns:ns10="http://schemas.openxmlformats.org/officeDocument/2006/relationships" ref="L10" display="Joint ITRE/LIBE draft report PE786.818v01-00" ns10:id="rIdVerifiedPET10"/>
    <x:hyperlink xmlns:ns11="http://schemas.openxmlformats.org/officeDocument/2006/relationships" ref="N10" display="Official Digital Omnibus draft report — PDF" ns11:id="rIdVerifiedPET11"/>
    <x:hyperlink xmlns:ns12="http://schemas.openxmlformats.org/officeDocument/2006/relationships" ref="O10" display="Joint draft-report authors" ns12:id="rIdVerifiedPET12"/>
    <x:hyperlink xmlns:ns13="http://schemas.openxmlformats.org/officeDocument/2006/relationships" ref="L11" display="Joint ITRE/LIBE draft report PE786.818v01-00" ns13:id="rIdVerifiedPET13"/>
    <x:hyperlink xmlns:ns14="http://schemas.openxmlformats.org/officeDocument/2006/relationships" ref="N11" display="Official Digital Omnibus draft report — PDF" ns14:id="rIdVerifiedPET14"/>
    <x:hyperlink xmlns:ns15="http://schemas.openxmlformats.org/officeDocument/2006/relationships" ref="O11" display="Joint draft-report authors" ns15:id="rIdVerifiedPET15"/>
    <x:hyperlink xmlns:ns16="http://schemas.openxmlformats.org/officeDocument/2006/relationships" ref="L12" display="LIBE opinion adopted 15 July 2025, annexed to digital euro report A10-0185/2026" ns16:id="rIdVerifiedPET16"/>
    <x:hyperlink xmlns:ns17="http://schemas.openxmlformats.org/officeDocument/2006/relationships" ref="N12" display="Supporting official source" ns17:id="rIdVerifiedPET17"/>
    <x:hyperlink xmlns:ns18="http://schemas.openxmlformats.org/officeDocument/2006/relationships" ref="O12" display="Attribution in official source" ns18:id="rIdVerifiedPET18"/>
    <x:hyperlink xmlns:ns19="http://schemas.openxmlformats.org/officeDocument/2006/relationships" ref="L13" display="LIBE opinion adopted 15 July 2025, annexed to digital euro report A10-0185/2026" ns19:id="rIdVerifiedPET19"/>
    <x:hyperlink xmlns:ns20="http://schemas.openxmlformats.org/officeDocument/2006/relationships" ref="N13" display="Supporting official source" ns20:id="rIdVerifiedPET20"/>
    <x:hyperlink xmlns:ns21="http://schemas.openxmlformats.org/officeDocument/2006/relationships" ref="O13" display="Attribution in official source" ns21:id="rIdVerifiedPET21"/>
    <x:hyperlink xmlns:ns22="http://schemas.openxmlformats.org/officeDocument/2006/relationships" ref="L14" display="LIBE opinion adopted 15 July 2025, annexed to digital euro report A10-0185/2026" ns22:id="rIdVerifiedPET22"/>
    <x:hyperlink xmlns:ns23="http://schemas.openxmlformats.org/officeDocument/2006/relationships" ref="N14" display="Supporting official source" ns23:id="rIdVerifiedPET23"/>
    <x:hyperlink xmlns:ns24="http://schemas.openxmlformats.org/officeDocument/2006/relationships" ref="O14" display="Attribution in official source" ns24:id="rIdVerifiedPET24"/>
    <x:hyperlink xmlns:ns25="http://schemas.openxmlformats.org/officeDocument/2006/relationships" ref="L15" display="LIBE opinion adopted 15 July 2025, annexed to digital euro report A10-0185/2026" ns25:id="rIdVerifiedPET25"/>
    <x:hyperlink xmlns:ns26="http://schemas.openxmlformats.org/officeDocument/2006/relationships" ref="N15" display="Supporting official source" ns26:id="rIdVerifiedPET26"/>
    <x:hyperlink xmlns:ns27="http://schemas.openxmlformats.org/officeDocument/2006/relationships" ref="O15" display="Attribution in official source" ns27:id="rIdVerifiedPET27"/>
    <x:hyperlink xmlns:ns28="http://schemas.openxmlformats.org/officeDocument/2006/relationships" ref="L16" display="LIBE opinion adopted 15 July 2025, annexed to digital euro report A10-0185/2026" ns28:id="rIdVerifiedPET28"/>
    <x:hyperlink xmlns:ns29="http://schemas.openxmlformats.org/officeDocument/2006/relationships" ref="N16" display="Supporting official source" ns29:id="rIdVerifiedPET29"/>
    <x:hyperlink xmlns:ns30="http://schemas.openxmlformats.org/officeDocument/2006/relationships" ref="O16" display="Attribution in official source" ns30:id="rIdVerifiedPET30"/>
    <x:hyperlink xmlns:ns31="http://schemas.openxmlformats.org/officeDocument/2006/relationships" ref="L17" display="LIBE opinion adopted 15 July 2025, annexed to digital euro report A10-0185/2026" ns31:id="rIdVerifiedPET31"/>
    <x:hyperlink xmlns:ns32="http://schemas.openxmlformats.org/officeDocument/2006/relationships" ref="N17" display="Supporting official source" ns32:id="rIdVerifiedPET32"/>
    <x:hyperlink xmlns:ns33="http://schemas.openxmlformats.org/officeDocument/2006/relationships" ref="O17" display="Attribution in official source" ns33:id="rIdVerifiedPET33"/>
    <x:hyperlink xmlns:ns34="http://schemas.openxmlformats.org/officeDocument/2006/relationships" ref="L18" display="A9-0364/2023 — LIBE report" ns34:id="rIdVerifiedPET34"/>
    <x:hyperlink xmlns:ns35="http://schemas.openxmlformats.org/officeDocument/2006/relationships" ref="N18" display="Supporting official source" ns35:id="rIdVerifiedPET35"/>
    <x:hyperlink xmlns:ns36="http://schemas.openxmlformats.org/officeDocument/2006/relationships" ref="O18" display="Attribution in official source" ns36:id="rIdVerifiedPET36"/>
    <x:hyperlink xmlns:ns37="http://schemas.openxmlformats.org/officeDocument/2006/relationships" ref="L19" display="A9-0364/2023 — LIBE report" ns37:id="rIdVerifiedPET37"/>
    <x:hyperlink xmlns:ns38="http://schemas.openxmlformats.org/officeDocument/2006/relationships" ref="N19" display="Supporting official source" ns38:id="rIdVerifiedPET38"/>
    <x:hyperlink xmlns:ns39="http://schemas.openxmlformats.org/officeDocument/2006/relationships" ref="O19" display="Attribution in official source" ns39:id="rIdVerifiedPET39"/>
    <x:hyperlink xmlns:ns40="http://schemas.openxmlformats.org/officeDocument/2006/relationships" ref="L20" display="A9-0364/2023 — LIBE report" ns40:id="rIdVerifiedPET40"/>
    <x:hyperlink xmlns:ns41="http://schemas.openxmlformats.org/officeDocument/2006/relationships" ref="N20" display="Supporting official source" ns41:id="rIdVerifiedPET41"/>
    <x:hyperlink xmlns:ns42="http://schemas.openxmlformats.org/officeDocument/2006/relationships" ref="O20" display="Attribution in official source" ns42:id="rIdVerifiedPET42"/>
    <x:hyperlink xmlns:ns43="http://schemas.openxmlformats.org/officeDocument/2006/relationships" ref="L21" display="A9-0364/2023 — LIBE report" ns43:id="rIdVerifiedPET43"/>
    <x:hyperlink xmlns:ns44="http://schemas.openxmlformats.org/officeDocument/2006/relationships" ref="N21" display="Supporting official source" ns44:id="rIdVerifiedPET44"/>
    <x:hyperlink xmlns:ns45="http://schemas.openxmlformats.org/officeDocument/2006/relationships" ref="O21" display="Attribution in official source" ns45:id="rIdVerifiedPET45"/>
    <x:hyperlink xmlns:ns46="http://schemas.openxmlformats.org/officeDocument/2006/relationships" ref="L22" display="A9-0364/2023 — LIBE report" ns46:id="rIdVerifiedPET46"/>
    <x:hyperlink xmlns:ns47="http://schemas.openxmlformats.org/officeDocument/2006/relationships" ref="N22" display="Supporting official source" ns47:id="rIdVerifiedPET47"/>
    <x:hyperlink xmlns:ns48="http://schemas.openxmlformats.org/officeDocument/2006/relationships" ref="O22" display="Attribution in official source" ns48:id="rIdVerifiedPET48"/>
    <x:hyperlink xmlns:ns49="http://schemas.openxmlformats.org/officeDocument/2006/relationships" ref="L23" display="A9-0364/2023 — LIBE report" ns49:id="rIdVerifiedPET49"/>
    <x:hyperlink xmlns:ns50="http://schemas.openxmlformats.org/officeDocument/2006/relationships" ref="N23" display="Supporting official source" ns50:id="rIdVerifiedPET50"/>
    <x:hyperlink xmlns:ns51="http://schemas.openxmlformats.org/officeDocument/2006/relationships" ref="O23" display="Attribution in official source" ns51:id="rIdVerifiedPET51"/>
    <x:hyperlink xmlns:ns52="http://schemas.openxmlformats.org/officeDocument/2006/relationships" ref="L24" display="A9-0364/2023 — LIBE report" ns52:id="rIdVerifiedPET52"/>
    <x:hyperlink xmlns:ns53="http://schemas.openxmlformats.org/officeDocument/2006/relationships" ref="N24" display="Supporting official source" ns53:id="rIdVerifiedPET53"/>
    <x:hyperlink xmlns:ns54="http://schemas.openxmlformats.org/officeDocument/2006/relationships" ref="O24" display="Attribution in official source" ns54:id="rIdVerifiedPET54"/>
    <x:hyperlink xmlns:ns55="http://schemas.openxmlformats.org/officeDocument/2006/relationships" ref="L25" display="A9-0364/2023 — LIBE report" ns55:id="rIdVerifiedPET55"/>
    <x:hyperlink xmlns:ns56="http://schemas.openxmlformats.org/officeDocument/2006/relationships" ref="N25" display="Supporting official source" ns56:id="rIdVerifiedPET56"/>
    <x:hyperlink xmlns:ns57="http://schemas.openxmlformats.org/officeDocument/2006/relationships" ref="O25" display="Attribution in official source" ns57:id="rIdVerifiedPET57"/>
    <x:hyperlink xmlns:ns58="http://schemas.openxmlformats.org/officeDocument/2006/relationships" ref="L26" display="A9-0364/2023 — LIBE report" ns58:id="rIdVerifiedPET58"/>
    <x:hyperlink xmlns:ns59="http://schemas.openxmlformats.org/officeDocument/2006/relationships" ref="N26" display="Supporting official source" ns59:id="rIdVerifiedPET59"/>
    <x:hyperlink xmlns:ns60="http://schemas.openxmlformats.org/officeDocument/2006/relationships" ref="O26" display="Attribution in official source" ns60:id="rIdVerifiedPET60"/>
    <x:hyperlink xmlns:ns61="http://schemas.openxmlformats.org/officeDocument/2006/relationships" ref="L27" display="A9-0364/2023 — LIBE report" ns61:id="rIdVerifiedPET61"/>
    <x:hyperlink xmlns:ns62="http://schemas.openxmlformats.org/officeDocument/2006/relationships" ref="N27" display="Supporting official source" ns62:id="rIdVerifiedPET62"/>
    <x:hyperlink xmlns:ns63="http://schemas.openxmlformats.org/officeDocument/2006/relationships" ref="O27" display="Attribution in official source" ns63:id="rIdVerifiedPET63"/>
    <x:hyperlink xmlns:ns64="http://schemas.openxmlformats.org/officeDocument/2006/relationships" ref="L28" display="A9-0364/2023 — LIBE report" ns64:id="rIdVerifiedPET64"/>
    <x:hyperlink xmlns:ns65="http://schemas.openxmlformats.org/officeDocument/2006/relationships" ref="N28" display="Supporting official source" ns65:id="rIdVerifiedPET65"/>
    <x:hyperlink xmlns:ns66="http://schemas.openxmlformats.org/officeDocument/2006/relationships" ref="O28" display="Attribution in official source" ns66:id="rIdVerifiedPET66"/>
    <x:hyperlink xmlns:ns67="http://schemas.openxmlformats.org/officeDocument/2006/relationships" ref="L29" display="A9-0364/2023 — LIBE report" ns67:id="rIdVerifiedPET67"/>
    <x:hyperlink xmlns:ns68="http://schemas.openxmlformats.org/officeDocument/2006/relationships" ref="N29" display="Supporting official source" ns68:id="rIdVerifiedPET68"/>
    <x:hyperlink xmlns:ns69="http://schemas.openxmlformats.org/officeDocument/2006/relationships" ref="O29" display="Attribution in official source" ns69:id="rIdVerifiedPET69"/>
    <x:hyperlink xmlns:ns70="http://schemas.openxmlformats.org/officeDocument/2006/relationships" ref="L30" display="A9-0364/2023 — LIBE report" ns70:id="rIdVerifiedPET70"/>
    <x:hyperlink xmlns:ns71="http://schemas.openxmlformats.org/officeDocument/2006/relationships" ref="N30" display="Supporting official source" ns71:id="rIdVerifiedPET71"/>
    <x:hyperlink xmlns:ns72="http://schemas.openxmlformats.org/officeDocument/2006/relationships" ref="O30" display="Attribution in official source" ns72:id="rIdVerifiedPET72"/>
    <x:hyperlink xmlns:ns73="http://schemas.openxmlformats.org/officeDocument/2006/relationships" ref="L31" display="A9-0364/2023 — IMCO opinion" ns73:id="rIdVerifiedPET73"/>
    <x:hyperlink xmlns:ns74="http://schemas.openxmlformats.org/officeDocument/2006/relationships" ref="N31" display="Supporting official source" ns74:id="rIdVerifiedPET74"/>
    <x:hyperlink xmlns:ns75="http://schemas.openxmlformats.org/officeDocument/2006/relationships" ref="O31" display="Attribution in official source" ns75:id="rIdVerifiedPET75"/>
    <x:hyperlink xmlns:ns76="http://schemas.openxmlformats.org/officeDocument/2006/relationships" ref="L32" display="A9-0364/2023 — IMCO opinion" ns76:id="rIdVerifiedPET76"/>
    <x:hyperlink xmlns:ns77="http://schemas.openxmlformats.org/officeDocument/2006/relationships" ref="N32" display="Supporting official source" ns77:id="rIdVerifiedPET77"/>
    <x:hyperlink xmlns:ns78="http://schemas.openxmlformats.org/officeDocument/2006/relationships" ref="O32" display="Attribution in official source" ns78:id="rIdVerifiedPET78"/>
    <x:hyperlink xmlns:ns79="http://schemas.openxmlformats.org/officeDocument/2006/relationships" ref="L33" display="A9-0364/2023 — IMCO opinion" ns79:id="rIdVerifiedPET79"/>
    <x:hyperlink xmlns:ns80="http://schemas.openxmlformats.org/officeDocument/2006/relationships" ref="N33" display="Supporting official source" ns80:id="rIdVerifiedPET80"/>
    <x:hyperlink xmlns:ns81="http://schemas.openxmlformats.org/officeDocument/2006/relationships" ref="O33" display="Attribution in official source" ns81:id="rIdVerifiedPET81"/>
    <x:hyperlink xmlns:ns82="http://schemas.openxmlformats.org/officeDocument/2006/relationships" ref="L34" display="A9-0364/2023 — IMCO opinion" ns82:id="rIdVerifiedPET82"/>
    <x:hyperlink xmlns:ns83="http://schemas.openxmlformats.org/officeDocument/2006/relationships" ref="N34" display="Supporting official source" ns83:id="rIdVerifiedPET83"/>
    <x:hyperlink xmlns:ns84="http://schemas.openxmlformats.org/officeDocument/2006/relationships" ref="O34" display="Attribution in official source" ns84:id="rIdVerifiedPET84"/>
    <x:hyperlink xmlns:ns85="http://schemas.openxmlformats.org/officeDocument/2006/relationships" ref="L35" display="A9-0364/2023 — IMCO opinion" ns85:id="rIdVerifiedPET85"/>
    <x:hyperlink xmlns:ns86="http://schemas.openxmlformats.org/officeDocument/2006/relationships" ref="N35" display="Supporting official source" ns86:id="rIdVerifiedPET86"/>
    <x:hyperlink xmlns:ns87="http://schemas.openxmlformats.org/officeDocument/2006/relationships" ref="O35" display="Attribution in official source" ns87:id="rIdVerifiedPET87"/>
    <x:hyperlink xmlns:ns88="http://schemas.openxmlformats.org/officeDocument/2006/relationships" ref="L36" display="A9-0364/2023 — IMCO opinion" ns88:id="rIdVerifiedPET88"/>
    <x:hyperlink xmlns:ns89="http://schemas.openxmlformats.org/officeDocument/2006/relationships" ref="N36" display="Supporting official source" ns89:id="rIdVerifiedPET89"/>
    <x:hyperlink xmlns:ns90="http://schemas.openxmlformats.org/officeDocument/2006/relationships" ref="O36" display="Attribution in official source" ns90:id="rIdVerifiedPET90"/>
    <x:hyperlink xmlns:ns91="http://schemas.openxmlformats.org/officeDocument/2006/relationships" ref="L37" display="A9-0364/2023 — IMCO opinion" ns91:id="rIdVerifiedPET91"/>
    <x:hyperlink xmlns:ns92="http://schemas.openxmlformats.org/officeDocument/2006/relationships" ref="N37" display="Supporting official source" ns92:id="rIdVerifiedPET92"/>
    <x:hyperlink xmlns:ns93="http://schemas.openxmlformats.org/officeDocument/2006/relationships" ref="O37" display="Attribution in official source" ns93:id="rIdVerifiedPET93"/>
    <x:hyperlink xmlns:ns94="http://schemas.openxmlformats.org/officeDocument/2006/relationships" ref="L38" display="A9-0364/2023 — CULT opinion" ns94:id="rIdVerifiedPET94"/>
    <x:hyperlink xmlns:ns95="http://schemas.openxmlformats.org/officeDocument/2006/relationships" ref="N38" display="Supporting official source" ns95:id="rIdVerifiedPET95"/>
    <x:hyperlink xmlns:ns96="http://schemas.openxmlformats.org/officeDocument/2006/relationships" ref="O38" display="Attribution in official source" ns96:id="rIdVerifiedPET96"/>
    <x:hyperlink xmlns:ns97="http://schemas.openxmlformats.org/officeDocument/2006/relationships" ref="L39" display="A9-0364/2023 — CULT opinion" ns97:id="rIdVerifiedPET97"/>
    <x:hyperlink xmlns:ns98="http://schemas.openxmlformats.org/officeDocument/2006/relationships" ref="N39" display="Supporting official source" ns98:id="rIdVerifiedPET98"/>
    <x:hyperlink xmlns:ns99="http://schemas.openxmlformats.org/officeDocument/2006/relationships" ref="O39" display="Attribution in official source" ns99:id="rIdVerifiedPET99"/>
    <x:hyperlink xmlns:ns100="http://schemas.openxmlformats.org/officeDocument/2006/relationships" ref="L40" display="A9-0364/2023 — FEMM opinion" ns100:id="rIdVerifiedPET100"/>
    <x:hyperlink xmlns:ns101="http://schemas.openxmlformats.org/officeDocument/2006/relationships" ref="N40" display="Supporting official source" ns101:id="rIdVerifiedPET101"/>
    <x:hyperlink xmlns:ns102="http://schemas.openxmlformats.org/officeDocument/2006/relationships" ref="O40" display="Attribution in official source" ns102:id="rIdVerifiedPET102"/>
    <x:hyperlink xmlns:ns103="http://schemas.openxmlformats.org/officeDocument/2006/relationships" ref="L41" display="A9-0364/2023 — FEMM opinion" ns103:id="rIdVerifiedPET103"/>
    <x:hyperlink xmlns:ns104="http://schemas.openxmlformats.org/officeDocument/2006/relationships" ref="N41" display="Supporting official source" ns104:id="rIdVerifiedPET104"/>
    <x:hyperlink xmlns:ns105="http://schemas.openxmlformats.org/officeDocument/2006/relationships" ref="O41" display="Attribution in official source" ns105:id="rIdVerifiedPET105"/>
    <x:hyperlink xmlns:ns106="http://schemas.openxmlformats.org/officeDocument/2006/relationships" ref="L42" display="A9-0364/2023 — LIBE report" ns106:id="rIdVerifiedPET106"/>
    <x:hyperlink xmlns:ns107="http://schemas.openxmlformats.org/officeDocument/2006/relationships" ref="N42" display="Supporting official source" ns107:id="rIdVerifiedPET107"/>
    <x:hyperlink xmlns:ns108="http://schemas.openxmlformats.org/officeDocument/2006/relationships" ref="O42" display="Attribution in official source" ns108:id="rIdVerifiedPET108"/>
    <x:hyperlink xmlns:ns109="http://schemas.openxmlformats.org/officeDocument/2006/relationships" ref="L43" display="A9-0183/2024 — Report on the framework for Financial Data Access" ns109:id="rIdVerifiedPET109"/>
    <x:hyperlink xmlns:ns110="http://schemas.openxmlformats.org/officeDocument/2006/relationships" ref="N43" display="Supporting official source" ns110:id="rIdVerifiedPET110"/>
    <x:hyperlink xmlns:ns111="http://schemas.openxmlformats.org/officeDocument/2006/relationships" ref="O43" display="Attribution in official source" ns111:id="rIdVerifiedPET111"/>
    <x:hyperlink xmlns:ns112="http://schemas.openxmlformats.org/officeDocument/2006/relationships" ref="L44" display="A9-0183/2024 — Report on the framework for Financial Data Access" ns112:id="rIdVerifiedPET112"/>
    <x:hyperlink xmlns:ns113="http://schemas.openxmlformats.org/officeDocument/2006/relationships" ref="N44" display="Supporting official source" ns113:id="rIdVerifiedPET113"/>
    <x:hyperlink xmlns:ns114="http://schemas.openxmlformats.org/officeDocument/2006/relationships" ref="O44" display="Attribution in official source" ns114:id="rIdVerifiedPET114"/>
    <x:hyperlink xmlns:ns115="http://schemas.openxmlformats.org/officeDocument/2006/relationships" ref="L45" display="A9-0183/2024 — Report on the framework for Financial Data Access" ns115:id="rIdVerifiedPET115"/>
    <x:hyperlink xmlns:ns116="http://schemas.openxmlformats.org/officeDocument/2006/relationships" ref="N45" display="Supporting official source" ns116:id="rIdVerifiedPET116"/>
    <x:hyperlink xmlns:ns117="http://schemas.openxmlformats.org/officeDocument/2006/relationships" ref="O45" display="Attribution in official source" ns117:id="rIdVerifiedPET117"/>
    <x:hyperlink xmlns:ns118="http://schemas.openxmlformats.org/officeDocument/2006/relationships" ref="L46" display="A9-0183/2024 — Report on the framework for Financial Data Access" ns118:id="rIdVerifiedPET118"/>
    <x:hyperlink xmlns:ns119="http://schemas.openxmlformats.org/officeDocument/2006/relationships" ref="N46" display="Supporting official source" ns119:id="rIdVerifiedPET119"/>
    <x:hyperlink xmlns:ns120="http://schemas.openxmlformats.org/officeDocument/2006/relationships" ref="O46" display="Attribution in official source" ns120:id="rIdVerifiedPET120"/>
    <x:hyperlink xmlns:ns121="http://schemas.openxmlformats.org/officeDocument/2006/relationships" ref="L47" display="European Parliament report A8-0324/2017 — ePrivacy Regulation proposal" ns121:id="rIdVerifiedPET121"/>
    <x:hyperlink xmlns:ns122="http://schemas.openxmlformats.org/officeDocument/2006/relationships" ref="N47" display="Supporting official source" ns122:id="rIdVerifiedPET122"/>
    <x:hyperlink xmlns:ns123="http://schemas.openxmlformats.org/officeDocument/2006/relationships" ref="O47" display="Report/opinion attribution" ns123:id="rIdVerifiedPET123"/>
    <x:hyperlink xmlns:ns124="http://schemas.openxmlformats.org/officeDocument/2006/relationships" ref="L48" display="European Parliament report A8-0324/2017 — ePrivacy Regulation proposal" ns124:id="rIdVerifiedPET124"/>
    <x:hyperlink xmlns:ns125="http://schemas.openxmlformats.org/officeDocument/2006/relationships" ref="N48" display="Supporting official source" ns125:id="rIdVerifiedPET125"/>
    <x:hyperlink xmlns:ns126="http://schemas.openxmlformats.org/officeDocument/2006/relationships" ref="O48" display="Report/opinion attribution" ns126:id="rIdVerifiedPET126"/>
    <x:hyperlink xmlns:ns127="http://schemas.openxmlformats.org/officeDocument/2006/relationships" ref="L49" display="European Parliament report A8-0324/2017 — ePrivacy Regulation proposal" ns127:id="rIdVerifiedPET127"/>
    <x:hyperlink xmlns:ns128="http://schemas.openxmlformats.org/officeDocument/2006/relationships" ref="N49" display="Supporting official source" ns128:id="rIdVerifiedPET128"/>
    <x:hyperlink xmlns:ns129="http://schemas.openxmlformats.org/officeDocument/2006/relationships" ref="O49" display="Report/opinion attribution" ns129:id="rIdVerifiedPET129"/>
    <x:hyperlink xmlns:ns130="http://schemas.openxmlformats.org/officeDocument/2006/relationships" ref="L50" display="European Parliament report A8-0324/2017 — ePrivacy Regulation proposal" ns130:id="rIdVerifiedPET130"/>
    <x:hyperlink xmlns:ns131="http://schemas.openxmlformats.org/officeDocument/2006/relationships" ref="N50" display="Supporting official source" ns131:id="rIdVerifiedPET131"/>
    <x:hyperlink xmlns:ns132="http://schemas.openxmlformats.org/officeDocument/2006/relationships" ref="O50" display="Report/opinion attribution" ns132:id="rIdVerifiedPET132"/>
    <x:hyperlink xmlns:ns133="http://schemas.openxmlformats.org/officeDocument/2006/relationships" ref="L51" display="European Parliament report A8-0324/2017 — ePrivacy Regulation proposal" ns133:id="rIdVerifiedPET133"/>
    <x:hyperlink xmlns:ns134="http://schemas.openxmlformats.org/officeDocument/2006/relationships" ref="N51" display="Supporting official source" ns134:id="rIdVerifiedPET134"/>
    <x:hyperlink xmlns:ns135="http://schemas.openxmlformats.org/officeDocument/2006/relationships" ref="O51" display="Report/opinion attribution" ns135:id="rIdVerifiedPET135"/>
    <x:hyperlink xmlns:ns136="http://schemas.openxmlformats.org/officeDocument/2006/relationships" ref="L52" display="European Parliament report A8-0324/2017 — ePrivacy Regulation proposal" ns136:id="rIdVerifiedPET136"/>
    <x:hyperlink xmlns:ns137="http://schemas.openxmlformats.org/officeDocument/2006/relationships" ref="N52" display="Supporting official source" ns137:id="rIdVerifiedPET137"/>
    <x:hyperlink xmlns:ns138="http://schemas.openxmlformats.org/officeDocument/2006/relationships" ref="O52" display="Report/opinion attribution" ns138:id="rIdVerifiedPET138"/>
    <x:hyperlink xmlns:ns139="http://schemas.openxmlformats.org/officeDocument/2006/relationships" ref="L53" display="European Parliament report A8-0324/2017 — ePrivacy Regulation proposal" ns139:id="rIdVerifiedPET139"/>
    <x:hyperlink xmlns:ns140="http://schemas.openxmlformats.org/officeDocument/2006/relationships" ref="N53" display="Supporting official source" ns140:id="rIdVerifiedPET140"/>
    <x:hyperlink xmlns:ns141="http://schemas.openxmlformats.org/officeDocument/2006/relationships" ref="O53" display="Report/opinion attribution" ns141:id="rIdVerifiedPET141"/>
    <x:hyperlink xmlns:ns142="http://schemas.openxmlformats.org/officeDocument/2006/relationships" ref="L54" display="European Parliament report A8-0324/2017 — ePrivacy Regulation proposal" ns142:id="rIdVerifiedPET142"/>
    <x:hyperlink xmlns:ns143="http://schemas.openxmlformats.org/officeDocument/2006/relationships" ref="N54" display="Supporting official source" ns143:id="rIdVerifiedPET143"/>
    <x:hyperlink xmlns:ns144="http://schemas.openxmlformats.org/officeDocument/2006/relationships" ref="O54" display="Report/opinion attribution" ns144:id="rIdVerifiedPET144"/>
    <x:hyperlink xmlns:ns145="http://schemas.openxmlformats.org/officeDocument/2006/relationships" ref="L55" display="European Parliament report A8-0324/2017 — ePrivacy Regulation proposal" ns145:id="rIdVerifiedPET145"/>
    <x:hyperlink xmlns:ns146="http://schemas.openxmlformats.org/officeDocument/2006/relationships" ref="N55" display="Supporting official source" ns146:id="rIdVerifiedPET146"/>
    <x:hyperlink xmlns:ns147="http://schemas.openxmlformats.org/officeDocument/2006/relationships" ref="O55" display="Report/opinion attribution" ns147:id="rIdVerifiedPET147"/>
    <x:hyperlink xmlns:ns148="http://schemas.openxmlformats.org/officeDocument/2006/relationships" ref="L56" display="European Parliament report A8-0324/2017 — ePrivacy Regulation proposal" ns148:id="rIdVerifiedPET148"/>
    <x:hyperlink xmlns:ns149="http://schemas.openxmlformats.org/officeDocument/2006/relationships" ref="N56" display="Supporting official source" ns149:id="rIdVerifiedPET149"/>
    <x:hyperlink xmlns:ns150="http://schemas.openxmlformats.org/officeDocument/2006/relationships" ref="O56" display="Report/opinion attribution" ns150:id="rIdVerifiedPET150"/>
    <x:hyperlink xmlns:ns151="http://schemas.openxmlformats.org/officeDocument/2006/relationships" ref="L57" display="European Parliament report A8-0324/2017 — ePrivacy Regulation proposal" ns151:id="rIdVerifiedPET151"/>
    <x:hyperlink xmlns:ns152="http://schemas.openxmlformats.org/officeDocument/2006/relationships" ref="N57" display="Supporting official source" ns152:id="rIdVerifiedPET152"/>
    <x:hyperlink xmlns:ns153="http://schemas.openxmlformats.org/officeDocument/2006/relationships" ref="O57" display="Report/opinion attribution" ns153:id="rIdVerifiedPET153"/>
    <x:hyperlink xmlns:ns154="http://schemas.openxmlformats.org/officeDocument/2006/relationships" ref="L58" display="European Parliament report A8-0324/2017 — ePrivacy Regulation proposal" ns154:id="rIdVerifiedPET154"/>
    <x:hyperlink xmlns:ns155="http://schemas.openxmlformats.org/officeDocument/2006/relationships" ref="N58" display="Supporting official source" ns155:id="rIdVerifiedPET155"/>
    <x:hyperlink xmlns:ns156="http://schemas.openxmlformats.org/officeDocument/2006/relationships" ref="O58" display="Report/opinion attribution" ns156:id="rIdVerifiedPET156"/>
    <x:hyperlink xmlns:ns157="http://schemas.openxmlformats.org/officeDocument/2006/relationships" ref="L59" display="European Parliament report A8-0324/2017 — ePrivacy Regulation proposal" ns157:id="rIdVerifiedPET157"/>
    <x:hyperlink xmlns:ns158="http://schemas.openxmlformats.org/officeDocument/2006/relationships" ref="N59" display="Supporting official source" ns158:id="rIdVerifiedPET158"/>
    <x:hyperlink xmlns:ns159="http://schemas.openxmlformats.org/officeDocument/2006/relationships" ref="O59" display="Report/opinion attribution" ns159:id="rIdVerifiedPET159"/>
    <x:hyperlink xmlns:ns160="http://schemas.openxmlformats.org/officeDocument/2006/relationships" ref="L60" display="European Parliament report A8-0324/2017 — ePrivacy Regulation proposal" ns160:id="rIdVerifiedPET160"/>
    <x:hyperlink xmlns:ns161="http://schemas.openxmlformats.org/officeDocument/2006/relationships" ref="N60" display="Supporting official source" ns161:id="rIdVerifiedPET161"/>
    <x:hyperlink xmlns:ns162="http://schemas.openxmlformats.org/officeDocument/2006/relationships" ref="O60" display="Report/opinion attribution" ns162:id="rIdVerifiedPET162"/>
    <x:hyperlink xmlns:ns163="http://schemas.openxmlformats.org/officeDocument/2006/relationships" ref="L61" display="European Parliament report A8-0324/2017 — ePrivacy Regulation proposal" ns163:id="rIdVerifiedPET163"/>
    <x:hyperlink xmlns:ns164="http://schemas.openxmlformats.org/officeDocument/2006/relationships" ref="N61" display="Supporting official source" ns164:id="rIdVerifiedPET164"/>
    <x:hyperlink xmlns:ns165="http://schemas.openxmlformats.org/officeDocument/2006/relationships" ref="O61" display="Report/opinion attribution" ns165:id="rIdVerifiedPET165"/>
    <x:hyperlink xmlns:ns166="http://schemas.openxmlformats.org/officeDocument/2006/relationships" ref="L62" display="European Parliament report A8-0324/2017 — ePrivacy Regulation proposal" ns166:id="rIdVerifiedPET166"/>
    <x:hyperlink xmlns:ns167="http://schemas.openxmlformats.org/officeDocument/2006/relationships" ref="N62" display="Supporting official source" ns167:id="rIdVerifiedPET167"/>
    <x:hyperlink xmlns:ns168="http://schemas.openxmlformats.org/officeDocument/2006/relationships" ref="O62" display="Report/opinion attribution" ns168:id="rIdVerifiedPET168"/>
    <x:hyperlink xmlns:ns169="http://schemas.openxmlformats.org/officeDocument/2006/relationships" ref="L63" display="European Parliament report A8-0324/2017 — ePrivacy Regulation proposal" ns169:id="rIdVerifiedPET169"/>
    <x:hyperlink xmlns:ns170="http://schemas.openxmlformats.org/officeDocument/2006/relationships" ref="N63" display="Supporting official source" ns170:id="rIdVerifiedPET170"/>
    <x:hyperlink xmlns:ns171="http://schemas.openxmlformats.org/officeDocument/2006/relationships" ref="O63" display="Report/opinion attribution" ns171:id="rIdVerifiedPET171"/>
    <x:hyperlink xmlns:ns172="http://schemas.openxmlformats.org/officeDocument/2006/relationships" ref="L64" display="European Parliament report A8-0324/2017 — ePrivacy Regulation proposal" ns172:id="rIdVerifiedPET172"/>
    <x:hyperlink xmlns:ns173="http://schemas.openxmlformats.org/officeDocument/2006/relationships" ref="N64" display="Supporting official source" ns173:id="rIdVerifiedPET173"/>
    <x:hyperlink xmlns:ns174="http://schemas.openxmlformats.org/officeDocument/2006/relationships" ref="O64" display="Report/opinion attribution" ns174:id="rIdVerifiedPET174"/>
    <x:hyperlink xmlns:ns175="http://schemas.openxmlformats.org/officeDocument/2006/relationships" ref="L65" display="European Parliament report A8-0324/2017 — ePrivacy Regulation proposal" ns175:id="rIdVerifiedPET175"/>
    <x:hyperlink xmlns:ns176="http://schemas.openxmlformats.org/officeDocument/2006/relationships" ref="N65" display="Supporting official source" ns176:id="rIdVerifiedPET176"/>
    <x:hyperlink xmlns:ns177="http://schemas.openxmlformats.org/officeDocument/2006/relationships" ref="O65" display="Report/opinion attribution" ns177:id="rIdVerifiedPET177"/>
    <x:hyperlink xmlns:ns178="http://schemas.openxmlformats.org/officeDocument/2006/relationships" ref="L66" display="European Parliament report A8-0324/2017 — ePrivacy Regulation proposal" ns178:id="rIdVerifiedPET178"/>
    <x:hyperlink xmlns:ns179="http://schemas.openxmlformats.org/officeDocument/2006/relationships" ref="N66" display="Supporting official source" ns179:id="rIdVerifiedPET179"/>
    <x:hyperlink xmlns:ns180="http://schemas.openxmlformats.org/officeDocument/2006/relationships" ref="O66" display="Report/opinion attribution" ns180:id="rIdVerifiedPET180"/>
    <x:hyperlink xmlns:ns181="http://schemas.openxmlformats.org/officeDocument/2006/relationships" ref="L67" display="European Parliament report A8-0324/2017 — ePrivacy Regulation proposal" ns181:id="rIdVerifiedPET181"/>
    <x:hyperlink xmlns:ns182="http://schemas.openxmlformats.org/officeDocument/2006/relationships" ref="N67" display="Supporting official source" ns182:id="rIdVerifiedPET182"/>
    <x:hyperlink xmlns:ns183="http://schemas.openxmlformats.org/officeDocument/2006/relationships" ref="O67" display="Report/opinion attribution" ns183:id="rIdVerifiedPET183"/>
    <x:hyperlink xmlns:ns184="http://schemas.openxmlformats.org/officeDocument/2006/relationships" ref="L68" display="European Parliament report A8-0324/2017 — ePrivacy Regulation proposal" ns184:id="rIdVerifiedPET184"/>
    <x:hyperlink xmlns:ns185="http://schemas.openxmlformats.org/officeDocument/2006/relationships" ref="N68" display="Supporting official source" ns185:id="rIdVerifiedPET185"/>
    <x:hyperlink xmlns:ns186="http://schemas.openxmlformats.org/officeDocument/2006/relationships" ref="O68" display="Report/opinion attribution" ns186:id="rIdVerifiedPET186"/>
    <x:hyperlink xmlns:ns187="http://schemas.openxmlformats.org/officeDocument/2006/relationships" ref="L69" display="European Parliament report A8-0324/2017 (20 October 2017): IMCO opinion" ns187:id="rIdVerifiedPET187"/>
    <x:hyperlink xmlns:ns188="http://schemas.openxmlformats.org/officeDocument/2006/relationships" ref="N69" display="Supporting official source" ns188:id="rIdVerifiedPET188"/>
    <x:hyperlink xmlns:ns189="http://schemas.openxmlformats.org/officeDocument/2006/relationships" ref="O69" display="Report/opinion attribution" ns189:id="rIdVerifiedPET189"/>
    <x:hyperlink xmlns:ns190="http://schemas.openxmlformats.org/officeDocument/2006/relationships" ref="L70" display="European Parliament report A8-0324/2017 (20 October 2017): IMCO opinion" ns190:id="rIdVerifiedPET190"/>
    <x:hyperlink xmlns:ns191="http://schemas.openxmlformats.org/officeDocument/2006/relationships" ref="N70" display="Supporting official source" ns191:id="rIdVerifiedPET191"/>
    <x:hyperlink xmlns:ns192="http://schemas.openxmlformats.org/officeDocument/2006/relationships" ref="O70" display="Report/opinion attribution" ns192:id="rIdVerifiedPET192"/>
    <x:hyperlink xmlns:ns193="http://schemas.openxmlformats.org/officeDocument/2006/relationships" ref="L71" display="European Parliament report A8-0324/2017 (20 October 2017): IMCO opinion" ns193:id="rIdVerifiedPET193"/>
    <x:hyperlink xmlns:ns194="http://schemas.openxmlformats.org/officeDocument/2006/relationships" ref="N71" display="Supporting official source" ns194:id="rIdVerifiedPET194"/>
    <x:hyperlink xmlns:ns195="http://schemas.openxmlformats.org/officeDocument/2006/relationships" ref="O71" display="Report/opinion attribution" ns195:id="rIdVerifiedPET195"/>
    <x:hyperlink xmlns:ns196="http://schemas.openxmlformats.org/officeDocument/2006/relationships" ref="L72" display="European Parliament report A8-0324/2017 (20 October 2017): IMCO opinion" ns196:id="rIdVerifiedPET196"/>
    <x:hyperlink xmlns:ns197="http://schemas.openxmlformats.org/officeDocument/2006/relationships" ref="N72" display="Supporting official source" ns197:id="rIdVerifiedPET197"/>
    <x:hyperlink xmlns:ns198="http://schemas.openxmlformats.org/officeDocument/2006/relationships" ref="O72" display="Report/opinion attribution" ns198:id="rIdVerifiedPET198"/>
    <x:hyperlink xmlns:ns199="http://schemas.openxmlformats.org/officeDocument/2006/relationships" ref="L73" display="European Parliament report A8-0324/2017 (20 October 2017): IMCO opinion" ns199:id="rIdVerifiedPET199"/>
    <x:hyperlink xmlns:ns200="http://schemas.openxmlformats.org/officeDocument/2006/relationships" ref="N73" display="Supporting official source" ns200:id="rIdVerifiedPET200"/>
    <x:hyperlink xmlns:ns201="http://schemas.openxmlformats.org/officeDocument/2006/relationships" ref="O73" display="Report/opinion attribution" ns201:id="rIdVerifiedPET201"/>
    <x:hyperlink xmlns:ns202="http://schemas.openxmlformats.org/officeDocument/2006/relationships" ref="L74" display="European Parliament report A8-0324/2017 (20 October 2017): IMCO opinion" ns202:id="rIdVerifiedPET202"/>
    <x:hyperlink xmlns:ns203="http://schemas.openxmlformats.org/officeDocument/2006/relationships" ref="N74" display="Supporting official source" ns203:id="rIdVerifiedPET203"/>
    <x:hyperlink xmlns:ns204="http://schemas.openxmlformats.org/officeDocument/2006/relationships" ref="O74" display="Report/opinion attribution" ns204:id="rIdVerifiedPET204"/>
    <x:hyperlink xmlns:ns205="http://schemas.openxmlformats.org/officeDocument/2006/relationships" ref="L75" display="European Parliament report A8-0324/2017 (20 October 2017): IMCO opinion" ns205:id="rIdVerifiedPET205"/>
    <x:hyperlink xmlns:ns206="http://schemas.openxmlformats.org/officeDocument/2006/relationships" ref="N75" display="Supporting official source" ns206:id="rIdVerifiedPET206"/>
    <x:hyperlink xmlns:ns207="http://schemas.openxmlformats.org/officeDocument/2006/relationships" ref="O75" display="Report/opinion attribution" ns207:id="rIdVerifiedPET207"/>
    <x:hyperlink xmlns:ns208="http://schemas.openxmlformats.org/officeDocument/2006/relationships" ref="L76" display="European Parliament report A8-0324/2017 (20 October 2017): IMCO opinion" ns208:id="rIdVerifiedPET208"/>
    <x:hyperlink xmlns:ns209="http://schemas.openxmlformats.org/officeDocument/2006/relationships" ref="N76" display="Supporting official source" ns209:id="rIdVerifiedPET209"/>
    <x:hyperlink xmlns:ns210="http://schemas.openxmlformats.org/officeDocument/2006/relationships" ref="O76" display="Report/opinion attribution" ns210:id="rIdVerifiedPET210"/>
    <x:hyperlink xmlns:ns211="http://schemas.openxmlformats.org/officeDocument/2006/relationships" ref="L77" display="European Parliament report A8-0324/2017 (20 October 2017): IMCO opinion" ns211:id="rIdVerifiedPET211"/>
    <x:hyperlink xmlns:ns212="http://schemas.openxmlformats.org/officeDocument/2006/relationships" ref="N77" display="Supporting official source" ns212:id="rIdVerifiedPET212"/>
    <x:hyperlink xmlns:ns213="http://schemas.openxmlformats.org/officeDocument/2006/relationships" ref="O77" display="Report/opinion attribution" ns213:id="rIdVerifiedPET213"/>
    <x:hyperlink xmlns:ns214="http://schemas.openxmlformats.org/officeDocument/2006/relationships" ref="L78" display="European Parliament report A8-0324/2017 (20 October 2017): IMCO opinion" ns214:id="rIdVerifiedPET214"/>
    <x:hyperlink xmlns:ns215="http://schemas.openxmlformats.org/officeDocument/2006/relationships" ref="N78" display="Supporting official source" ns215:id="rIdVerifiedPET215"/>
    <x:hyperlink xmlns:ns216="http://schemas.openxmlformats.org/officeDocument/2006/relationships" ref="O78" display="Report/opinion attribution" ns216:id="rIdVerifiedPET216"/>
    <x:hyperlink xmlns:ns217="http://schemas.openxmlformats.org/officeDocument/2006/relationships" ref="L79" display="European Parliament report A8-0324/2017 (20 October 2017): IMCO opinion" ns217:id="rIdVerifiedPET217"/>
    <x:hyperlink xmlns:ns218="http://schemas.openxmlformats.org/officeDocument/2006/relationships" ref="N79" display="Supporting official source" ns218:id="rIdVerifiedPET218"/>
    <x:hyperlink xmlns:ns219="http://schemas.openxmlformats.org/officeDocument/2006/relationships" ref="O79" display="Report/opinion attribution" ns219:id="rIdVerifiedPET219"/>
    <x:hyperlink xmlns:ns220="http://schemas.openxmlformats.org/officeDocument/2006/relationships" ref="L80" display="European Parliament report A8-0324/2017 (20 October 2017): IMCO opinion" ns220:id="rIdVerifiedPET220"/>
    <x:hyperlink xmlns:ns221="http://schemas.openxmlformats.org/officeDocument/2006/relationships" ref="N80" display="Supporting official source" ns221:id="rIdVerifiedPET221"/>
    <x:hyperlink xmlns:ns222="http://schemas.openxmlformats.org/officeDocument/2006/relationships" ref="O80" display="Report/opinion attribution" ns222:id="rIdVerifiedPET222"/>
    <x:hyperlink xmlns:ns223="http://schemas.openxmlformats.org/officeDocument/2006/relationships" ref="L81" display="European Parliament report A8-0324/2017 (20 October 2017): IMCO opinion" ns223:id="rIdVerifiedPET223"/>
    <x:hyperlink xmlns:ns224="http://schemas.openxmlformats.org/officeDocument/2006/relationships" ref="N81" display="Supporting official source" ns224:id="rIdVerifiedPET224"/>
    <x:hyperlink xmlns:ns225="http://schemas.openxmlformats.org/officeDocument/2006/relationships" ref="O81" display="Report/opinion attribution" ns225:id="rIdVerifiedPET225"/>
    <x:hyperlink xmlns:ns226="http://schemas.openxmlformats.org/officeDocument/2006/relationships" ref="L82" display="European Parliament report A8-0324/2017 (20 October 2017): JURI opinion" ns226:id="rIdVerifiedPET226"/>
    <x:hyperlink xmlns:ns227="http://schemas.openxmlformats.org/officeDocument/2006/relationships" ref="N82" display="Supporting official source" ns227:id="rIdVerifiedPET227"/>
    <x:hyperlink xmlns:ns228="http://schemas.openxmlformats.org/officeDocument/2006/relationships" ref="O82" display="Report/opinion attribution" ns228:id="rIdVerifiedPET228"/>
    <x:hyperlink xmlns:ns229="http://schemas.openxmlformats.org/officeDocument/2006/relationships" ref="L83" display="European Parliament report A8-0324/2017 (20 October 2017): JURI opinion" ns229:id="rIdVerifiedPET229"/>
    <x:hyperlink xmlns:ns230="http://schemas.openxmlformats.org/officeDocument/2006/relationships" ref="N83" display="Supporting official source" ns230:id="rIdVerifiedPET230"/>
    <x:hyperlink xmlns:ns231="http://schemas.openxmlformats.org/officeDocument/2006/relationships" ref="O83" display="Report/opinion attribution" ns231:id="rIdVerifiedPET231"/>
    <x:hyperlink xmlns:ns232="http://schemas.openxmlformats.org/officeDocument/2006/relationships" ref="L84" display="European Parliament report A8-0324/2017 (20 October 2017): JURI opinion" ns232:id="rIdVerifiedPET232"/>
    <x:hyperlink xmlns:ns233="http://schemas.openxmlformats.org/officeDocument/2006/relationships" ref="N84" display="Supporting official source" ns233:id="rIdVerifiedPET233"/>
    <x:hyperlink xmlns:ns234="http://schemas.openxmlformats.org/officeDocument/2006/relationships" ref="O84" display="Report/opinion attribution" ns234:id="rIdVerifiedPET234"/>
    <x:hyperlink xmlns:ns235="http://schemas.openxmlformats.org/officeDocument/2006/relationships" ref="L85" display="European Parliament report A8-0324/2017 (20 October 2017): JURI opinion" ns235:id="rIdVerifiedPET235"/>
    <x:hyperlink xmlns:ns236="http://schemas.openxmlformats.org/officeDocument/2006/relationships" ref="N85" display="Supporting official source" ns236:id="rIdVerifiedPET236"/>
    <x:hyperlink xmlns:ns237="http://schemas.openxmlformats.org/officeDocument/2006/relationships" ref="O85" display="Report/opinion attribution" ns237:id="rIdVerifiedPET237"/>
    <x:hyperlink xmlns:ns238="http://schemas.openxmlformats.org/officeDocument/2006/relationships" ref="L86" display="European Parliament report A8-0324/2017 (20 October 2017): JURI opinion" ns238:id="rIdVerifiedPET238"/>
    <x:hyperlink xmlns:ns239="http://schemas.openxmlformats.org/officeDocument/2006/relationships" ref="N86" display="Supporting official source" ns239:id="rIdVerifiedPET239"/>
    <x:hyperlink xmlns:ns240="http://schemas.openxmlformats.org/officeDocument/2006/relationships" ref="O86" display="Report/opinion attribution" ns240:id="rIdVerifiedPET240"/>
    <x:hyperlink xmlns:ns241="http://schemas.openxmlformats.org/officeDocument/2006/relationships" ref="L87" display="European Parliament report A8-0324/2017 (20 October 2017): JURI opinion" ns241:id="rIdVerifiedPET241"/>
    <x:hyperlink xmlns:ns242="http://schemas.openxmlformats.org/officeDocument/2006/relationships" ref="N87" display="Supporting official source" ns242:id="rIdVerifiedPET242"/>
    <x:hyperlink xmlns:ns243="http://schemas.openxmlformats.org/officeDocument/2006/relationships" ref="O87" display="Report/opinion attribution" ns243:id="rIdVerifiedPET243"/>
    <x:hyperlink xmlns:ns244="http://schemas.openxmlformats.org/officeDocument/2006/relationships" ref="L88" display="European Parliament report A8-0324/2017 (20 October 2017): JURI opinion" ns244:id="rIdVerifiedPET244"/>
    <x:hyperlink xmlns:ns245="http://schemas.openxmlformats.org/officeDocument/2006/relationships" ref="N88" display="Supporting official source" ns245:id="rIdVerifiedPET245"/>
    <x:hyperlink xmlns:ns246="http://schemas.openxmlformats.org/officeDocument/2006/relationships" ref="O88" display="Report/opinion attribution" ns246:id="rIdVerifiedPET246"/>
    <x:hyperlink xmlns:ns247="http://schemas.openxmlformats.org/officeDocument/2006/relationships" ref="L89" display="European Parliament report A8-0324/2017 (20 October 2017): JURI opinion" ns247:id="rIdVerifiedPET247"/>
    <x:hyperlink xmlns:ns248="http://schemas.openxmlformats.org/officeDocument/2006/relationships" ref="N89" display="Supporting official source" ns248:id="rIdVerifiedPET248"/>
    <x:hyperlink xmlns:ns249="http://schemas.openxmlformats.org/officeDocument/2006/relationships" ref="O89" display="Report/opinion attribution" ns249:id="rIdVerifiedPET249"/>
    <x:hyperlink xmlns:ns250="http://schemas.openxmlformats.org/officeDocument/2006/relationships" ref="L90" display="European Parliament report A8-0324/2017 (20 October 2017): JURI opinion" ns250:id="rIdVerifiedPET250"/>
    <x:hyperlink xmlns:ns251="http://schemas.openxmlformats.org/officeDocument/2006/relationships" ref="N90" display="Supporting official source" ns251:id="rIdVerifiedPET251"/>
    <x:hyperlink xmlns:ns252="http://schemas.openxmlformats.org/officeDocument/2006/relationships" ref="O90" display="Report/opinion attribution" ns252:id="rIdVerifiedPET252"/>
    <x:hyperlink xmlns:ns253="http://schemas.openxmlformats.org/officeDocument/2006/relationships" ref="L91" display="European Parliament Digital Omnibus amendments 79–250, PE786.820v01-00, procedure 2025/0360(COD)" ns253:id="rIdVerifiedPET253"/>
    <x:hyperlink xmlns:ns254="http://schemas.openxmlformats.org/officeDocument/2006/relationships" ref="O91" display="Official amendment signatories" ns254:id="rIdVerifiedPET254"/>
    <x:hyperlink xmlns:ns255="http://schemas.openxmlformats.org/officeDocument/2006/relationships" ref="L92" display="European Parliament Digital Omnibus amendments 79–250, PE786.820v01-00, procedure 2025/0360(COD)" ns255:id="rIdVerifiedPET255"/>
    <x:hyperlink xmlns:ns256="http://schemas.openxmlformats.org/officeDocument/2006/relationships" ref="O92" display="Official amendment signatories" ns256:id="rIdVerifiedPET256"/>
    <x:hyperlink xmlns:ns257="http://schemas.openxmlformats.org/officeDocument/2006/relationships" ref="L93" display="European Parliament Digital Omnibus amendments 79–250, PE786.820v01-00, procedure 2025/0360(COD)" ns257:id="rIdVerifiedPET257"/>
    <x:hyperlink xmlns:ns258="http://schemas.openxmlformats.org/officeDocument/2006/relationships" ref="O93" display="Official amendment signatories" ns258:id="rIdVerifiedPET258"/>
    <x:hyperlink xmlns:ns259="http://schemas.openxmlformats.org/officeDocument/2006/relationships" ref="L94" display="European Parliament Digital Omnibus amendments 79–250, PE786.820v01-00, procedure 2025/0360(COD)" ns259:id="rIdVerifiedPET259"/>
    <x:hyperlink xmlns:ns260="http://schemas.openxmlformats.org/officeDocument/2006/relationships" ref="O94" display="Official amendment signatories" ns260:id="rIdVerifiedPET260"/>
    <x:hyperlink xmlns:ns261="http://schemas.openxmlformats.org/officeDocument/2006/relationships" ref="L95" display="European Parliament Digital Omnibus amendments 79–250, PE786.820v01-00, procedure 2025/0360(COD)" ns261:id="rIdVerifiedPET261"/>
    <x:hyperlink xmlns:ns262="http://schemas.openxmlformats.org/officeDocument/2006/relationships" ref="O95" display="Official amendment signatories" ns262:id="rIdVerifiedPET262"/>
    <x:hyperlink xmlns:ns263="http://schemas.openxmlformats.org/officeDocument/2006/relationships" ref="L96" display="European Parliament Digital Omnibus amendments 79–250, PE786.820v01-00, procedure 2025/0360(COD)" ns263:id="rIdVerifiedPET263"/>
    <x:hyperlink xmlns:ns264="http://schemas.openxmlformats.org/officeDocument/2006/relationships" ref="O96" display="Official amendment signatories" ns264:id="rIdVerifiedPET264"/>
    <x:hyperlink xmlns:ns265="http://schemas.openxmlformats.org/officeDocument/2006/relationships" ref="L97" display="European Parliament Digital Omnibus amendments 79–250, PE786.820v01-00, procedure 2025/0360(COD)" ns265:id="rIdVerifiedPET265"/>
    <x:hyperlink xmlns:ns266="http://schemas.openxmlformats.org/officeDocument/2006/relationships" ref="O97" display="Official amendment signatories" ns266:id="rIdVerifiedPET266"/>
    <x:hyperlink xmlns:ns267="http://schemas.openxmlformats.org/officeDocument/2006/relationships" ref="L98" display="European Parliament Digital Omnibus amendments 79–250, PE786.820v01-00, procedure 2025/0360(COD)" ns267:id="rIdVerifiedPET267"/>
    <x:hyperlink xmlns:ns268="http://schemas.openxmlformats.org/officeDocument/2006/relationships" ref="O98" display="Official amendment signatories" ns268:id="rIdVerifiedPET268"/>
    <x:hyperlink xmlns:ns269="http://schemas.openxmlformats.org/officeDocument/2006/relationships" ref="L99" display="European Parliament Digital Omnibus amendments 79–250, PE786.820v01-00, procedure 2025/0360(COD)" ns269:id="rIdVerifiedPET269"/>
    <x:hyperlink xmlns:ns270="http://schemas.openxmlformats.org/officeDocument/2006/relationships" ref="O99" display="Official amendment signatories" ns270:id="rIdVerifiedPET270"/>
    <x:hyperlink xmlns:ns271="http://schemas.openxmlformats.org/officeDocument/2006/relationships" ref="L100" display="European Parliament Digital Omnibus amendments 79–250, PE786.820v01-00, procedure 2025/0360(COD)" ns271:id="rIdVerifiedPET271"/>
    <x:hyperlink xmlns:ns272="http://schemas.openxmlformats.org/officeDocument/2006/relationships" ref="O100" display="Official amendment signatories" ns272:id="rIdVerifiedPET272"/>
    <x:hyperlink xmlns:ns273="http://schemas.openxmlformats.org/officeDocument/2006/relationships" ref="L101" display="European Parliament Digital Omnibus amendments 79–250, PE786.820v01-00, procedure 2025/0360(COD)" ns273:id="rIdVerifiedPET273"/>
    <x:hyperlink xmlns:ns274="http://schemas.openxmlformats.org/officeDocument/2006/relationships" ref="O101" display="Official amendment signatories" ns274:id="rIdVerifiedPET274"/>
    <x:hyperlink xmlns:ns275="http://schemas.openxmlformats.org/officeDocument/2006/relationships" ref="L102" display="European Parliament Digital Omnibus amendments 79–250, PE786.820v01-00, procedure 2025/0360(COD)" ns275:id="rIdVerifiedPET275"/>
    <x:hyperlink xmlns:ns276="http://schemas.openxmlformats.org/officeDocument/2006/relationships" ref="O102" display="Official amendment signatories" ns276:id="rIdVerifiedPET276"/>
    <x:hyperlink xmlns:ns277="http://schemas.openxmlformats.org/officeDocument/2006/relationships" ref="L103" display="European Parliament Digital Omnibus amendments 79–250, PE786.820v01-00, procedure 2025/0360(COD)" ns277:id="rIdVerifiedPET277"/>
    <x:hyperlink xmlns:ns278="http://schemas.openxmlformats.org/officeDocument/2006/relationships" ref="O103" display="Official amendment signatories" ns278:id="rIdVerifiedPET278"/>
    <x:hyperlink xmlns:ns279="http://schemas.openxmlformats.org/officeDocument/2006/relationships" ref="L104" display="European Parliament Digital Omnibus amendments 79–250, PE786.820v01-00, procedure 2025/0360(COD)" ns279:id="rIdVerifiedPET279"/>
    <x:hyperlink xmlns:ns280="http://schemas.openxmlformats.org/officeDocument/2006/relationships" ref="O104" display="Official amendment signatories" ns280:id="rIdVerifiedPET280"/>
    <x:hyperlink xmlns:ns281="http://schemas.openxmlformats.org/officeDocument/2006/relationships" ref="L105" display="European Parliament Digital Omnibus amendments 79–250, PE786.820v01-00, procedure 2025/0360(COD)" ns281:id="rIdVerifiedPET281"/>
    <x:hyperlink xmlns:ns282="http://schemas.openxmlformats.org/officeDocument/2006/relationships" ref="O105" display="Official amendment signatories" ns282:id="rIdVerifiedPET282"/>
    <x:hyperlink xmlns:ns283="http://schemas.openxmlformats.org/officeDocument/2006/relationships" ref="L106" display="European Parliament Digital Omnibus amendments 79–250, PE786.820v01-00, procedure 2025/0360(COD)" ns283:id="rIdVerifiedPET283"/>
    <x:hyperlink xmlns:ns284="http://schemas.openxmlformats.org/officeDocument/2006/relationships" ref="O106" display="Official amendment signatories" ns284:id="rIdVerifiedPET284"/>
    <x:hyperlink xmlns:ns285="http://schemas.openxmlformats.org/officeDocument/2006/relationships" ref="L107" display="European Parliament Digital Omnibus amendments 79–250, PE786.820v01-00, procedure 2025/0360(COD)" ns285:id="rIdVerifiedPET285"/>
    <x:hyperlink xmlns:ns286="http://schemas.openxmlformats.org/officeDocument/2006/relationships" ref="O107" display="Official amendment signatories" ns286:id="rIdVerifiedPET286"/>
    <x:hyperlink xmlns:ns287="http://schemas.openxmlformats.org/officeDocument/2006/relationships" ref="L108" display="European Parliament Digital Omnibus amendments 79–250, PE786.820v01-00, procedure 2025/0360(COD)" ns287:id="rIdVerifiedPET287"/>
    <x:hyperlink xmlns:ns288="http://schemas.openxmlformats.org/officeDocument/2006/relationships" ref="O108" display="Official amendment signatories" ns288:id="rIdVerifiedPET288"/>
    <x:hyperlink xmlns:ns289="http://schemas.openxmlformats.org/officeDocument/2006/relationships" ref="L109" display="European Parliament Digital Omnibus amendments 79–250, PE786.820v01-00, procedure 2025/0360(COD)" ns289:id="rIdVerifiedPET289"/>
    <x:hyperlink xmlns:ns290="http://schemas.openxmlformats.org/officeDocument/2006/relationships" ref="O109" display="Official amendment signatories" ns290:id="rIdVerifiedPET290"/>
    <x:hyperlink xmlns:ns291="http://schemas.openxmlformats.org/officeDocument/2006/relationships" ref="L110" display="European Parliament Digital Omnibus amendments 79–250, PE786.820v01-00, procedure 2025/0360(COD)" ns291:id="rIdVerifiedPET291"/>
    <x:hyperlink xmlns:ns292="http://schemas.openxmlformats.org/officeDocument/2006/relationships" ref="O110" display="Official amendment signatories" ns292:id="rIdVerifiedPET292"/>
    <x:hyperlink xmlns:ns293="http://schemas.openxmlformats.org/officeDocument/2006/relationships" ref="L111" display="European Parliament Digital Omnibus amendments 79–250, PE786.820v01-00, procedure 2025/0360(COD)" ns293:id="rIdVerifiedPET293"/>
    <x:hyperlink xmlns:ns294="http://schemas.openxmlformats.org/officeDocument/2006/relationships" ref="O111" display="Official amendment signatories" ns294:id="rIdVerifiedPET294"/>
    <x:hyperlink xmlns:ns295="http://schemas.openxmlformats.org/officeDocument/2006/relationships" ref="L112" display="European Parliament Digital Omnibus amendments 79–250, PE786.820v01-00, procedure 2025/0360(COD)" ns295:id="rIdVerifiedPET295"/>
    <x:hyperlink xmlns:ns296="http://schemas.openxmlformats.org/officeDocument/2006/relationships" ref="O112" display="Official amendment signatories" ns296:id="rIdVerifiedPET296"/>
    <x:hyperlink xmlns:ns297="http://schemas.openxmlformats.org/officeDocument/2006/relationships" ref="L113" display="European Parliament Digital Omnibus amendments 79–250, PE786.820v01-00, procedure 2025/0360(COD)" ns297:id="rIdVerifiedPET297"/>
    <x:hyperlink xmlns:ns298="http://schemas.openxmlformats.org/officeDocument/2006/relationships" ref="O113" display="Official amendment signatories" ns298:id="rIdVerifiedPET298"/>
    <x:hyperlink xmlns:ns299="http://schemas.openxmlformats.org/officeDocument/2006/relationships" ref="L114" display="European Parliament Digital Omnibus amendments 79–250, PE786.820v01-00, procedure 2025/0360(COD)" ns299:id="rIdVerifiedPET299"/>
    <x:hyperlink xmlns:ns300="http://schemas.openxmlformats.org/officeDocument/2006/relationships" ref="O114" display="Official amendment signatories" ns300:id="rIdVerifiedPET300"/>
    <x:hyperlink xmlns:ns301="http://schemas.openxmlformats.org/officeDocument/2006/relationships" ref="L115" display="European Parliament PE790.967v01-00, Digital Omnibus amendments" ns301:id="rIdVerifiedPET301"/>
    <x:hyperlink xmlns:ns302="http://schemas.openxmlformats.org/officeDocument/2006/relationships" ref="O115" display="Official amendment signatories" ns302:id="rIdVerifiedPET302"/>
    <x:hyperlink xmlns:ns303="http://schemas.openxmlformats.org/officeDocument/2006/relationships" ref="L116" display="European Parliament PE790.967v01-00, Digital Omnibus amendments" ns303:id="rIdVerifiedPET303"/>
    <x:hyperlink xmlns:ns304="http://schemas.openxmlformats.org/officeDocument/2006/relationships" ref="O116" display="Official amendment signatories" ns304:id="rIdVerifiedPET304"/>
    <x:hyperlink xmlns:ns305="http://schemas.openxmlformats.org/officeDocument/2006/relationships" ref="L117" display="European Parliament PE790.967v01-00, Digital Omnibus amendments" ns305:id="rIdVerifiedPET305"/>
    <x:hyperlink xmlns:ns306="http://schemas.openxmlformats.org/officeDocument/2006/relationships" ref="O117" display="Official amendment signatories" ns306:id="rIdVerifiedPET306"/>
    <x:hyperlink xmlns:ns307="http://schemas.openxmlformats.org/officeDocument/2006/relationships" ref="L118" display="European Parliament PE790.967v01-00, Digital Omnibus amendments" ns307:id="rIdVerifiedPET307"/>
    <x:hyperlink xmlns:ns308="http://schemas.openxmlformats.org/officeDocument/2006/relationships" ref="O118" display="Official amendment signatories" ns308:id="rIdVerifiedPET308"/>
    <x:hyperlink xmlns:ns309="http://schemas.openxmlformats.org/officeDocument/2006/relationships" ref="L119" display="European Parliament PE790.967v01-00, Digital Omnibus amendments" ns309:id="rIdVerifiedPET309"/>
    <x:hyperlink xmlns:ns310="http://schemas.openxmlformats.org/officeDocument/2006/relationships" ref="O119" display="Official amendment signatories" ns310:id="rIdVerifiedPET310"/>
    <x:hyperlink xmlns:ns311="http://schemas.openxmlformats.org/officeDocument/2006/relationships" ref="L120" display="European Parliament PE790.967v01-00, Digital Omnibus amendments" ns311:id="rIdVerifiedPET311"/>
    <x:hyperlink xmlns:ns312="http://schemas.openxmlformats.org/officeDocument/2006/relationships" ref="O120" display="Official amendment signatories" ns312:id="rIdVerifiedPET312"/>
    <x:hyperlink xmlns:ns313="http://schemas.openxmlformats.org/officeDocument/2006/relationships" ref="L121" display="European Parliament PE790.967v01-00, Digital Omnibus amendments" ns313:id="rIdVerifiedPET313"/>
    <x:hyperlink xmlns:ns314="http://schemas.openxmlformats.org/officeDocument/2006/relationships" ref="O121" display="Official amendment signatories" ns314:id="rIdVerifiedPET314"/>
    <x:hyperlink xmlns:ns315="http://schemas.openxmlformats.org/officeDocument/2006/relationships" ref="L122" display="European Parliament PE790.967v01-00, Digital Omnibus amendments" ns315:id="rIdVerifiedPET315"/>
    <x:hyperlink xmlns:ns316="http://schemas.openxmlformats.org/officeDocument/2006/relationships" ref="O122" display="Official amendment signatories" ns316:id="rIdVerifiedPET316"/>
    <x:hyperlink xmlns:ns317="http://schemas.openxmlformats.org/officeDocument/2006/relationships" ref="L123" display="European Parliament PE790.967v01-00, Digital Omnibus amendments" ns317:id="rIdVerifiedPET317"/>
    <x:hyperlink xmlns:ns318="http://schemas.openxmlformats.org/officeDocument/2006/relationships" ref="O123" display="Official amendment signatories" ns318:id="rIdVerifiedPET318"/>
    <x:hyperlink xmlns:ns319="http://schemas.openxmlformats.org/officeDocument/2006/relationships" ref="L124" display="European Parliament PE790.967v01-00, Digital Omnibus amendments" ns319:id="rIdVerifiedPET319"/>
    <x:hyperlink xmlns:ns320="http://schemas.openxmlformats.org/officeDocument/2006/relationships" ref="O124" display="Official amendment signatories" ns320:id="rIdVerifiedPET320"/>
    <x:hyperlink xmlns:ns321="http://schemas.openxmlformats.org/officeDocument/2006/relationships" ref="L125" display="European Parliament PE790.967v01-00, Digital Omnibus amendments" ns321:id="rIdVerifiedPET321"/>
    <x:hyperlink xmlns:ns322="http://schemas.openxmlformats.org/officeDocument/2006/relationships" ref="O125" display="Official amendment signatories" ns322:id="rIdVerifiedPET322"/>
    <x:hyperlink xmlns:ns323="http://schemas.openxmlformats.org/officeDocument/2006/relationships" ref="L126" display="European Parliament PE790.967v01-00, Digital Omnibus amendments" ns323:id="rIdVerifiedPET323"/>
    <x:hyperlink xmlns:ns324="http://schemas.openxmlformats.org/officeDocument/2006/relationships" ref="O126" display="Official amendment signatories" ns324:id="rIdVerifiedPET324"/>
    <x:hyperlink xmlns:ns325="http://schemas.openxmlformats.org/officeDocument/2006/relationships" ref="L127" display="European Parliament PE790.967v01-00, Digital Omnibus amendments" ns325:id="rIdVerifiedPET325"/>
    <x:hyperlink xmlns:ns326="http://schemas.openxmlformats.org/officeDocument/2006/relationships" ref="O127" display="Official amendment signatories" ns326:id="rIdVerifiedPET326"/>
    <x:hyperlink xmlns:ns327="http://schemas.openxmlformats.org/officeDocument/2006/relationships" ref="L128" display="European Parliament PE790.967v01-00, Digital Omnibus amendments" ns327:id="rIdVerifiedPET327"/>
    <x:hyperlink xmlns:ns328="http://schemas.openxmlformats.org/officeDocument/2006/relationships" ref="O128" display="Official amendment signatories" ns328:id="rIdVerifiedPET328"/>
    <x:hyperlink xmlns:ns329="http://schemas.openxmlformats.org/officeDocument/2006/relationships" ref="L129" display="European Parliament PE790.967v01-00, Digital Omnibus amendments" ns329:id="rIdVerifiedPET329"/>
    <x:hyperlink xmlns:ns330="http://schemas.openxmlformats.org/officeDocument/2006/relationships" ref="O129" display="Official amendment signatories" ns330:id="rIdVerifiedPET330"/>
    <x:hyperlink xmlns:ns331="http://schemas.openxmlformats.org/officeDocument/2006/relationships" ref="L130" display="European Parliament PE790.967v01-00, Digital Omnibus amendments" ns331:id="rIdVerifiedPET331"/>
    <x:hyperlink xmlns:ns332="http://schemas.openxmlformats.org/officeDocument/2006/relationships" ref="O130" display="Official amendment signatories" ns332:id="rIdVerifiedPET332"/>
    <x:hyperlink xmlns:ns333="http://schemas.openxmlformats.org/officeDocument/2006/relationships" ref="L131" display="European Parliament PE790.967v01-00, Digital Omnibus amendments" ns333:id="rIdVerifiedPET333"/>
    <x:hyperlink xmlns:ns334="http://schemas.openxmlformats.org/officeDocument/2006/relationships" ref="O131" display="Official amendment signatories" ns334:id="rIdVerifiedPET334"/>
    <x:hyperlink xmlns:ns335="http://schemas.openxmlformats.org/officeDocument/2006/relationships" ref="L132" display="European Parliament PE790.967v01-00, Digital Omnibus amendments" ns335:id="rIdVerifiedPET335"/>
    <x:hyperlink xmlns:ns336="http://schemas.openxmlformats.org/officeDocument/2006/relationships" ref="O132" display="Official amendment signatories" ns336:id="rIdVerifiedPET336"/>
    <x:hyperlink xmlns:ns337="http://schemas.openxmlformats.org/officeDocument/2006/relationships" ref="L133" display="European Parliament PE790.967v01-00, Digital Omnibus amendments" ns337:id="rIdVerifiedPET337"/>
    <x:hyperlink xmlns:ns338="http://schemas.openxmlformats.org/officeDocument/2006/relationships" ref="O133" display="Official amendment signatories" ns338:id="rIdVerifiedPET338"/>
    <x:hyperlink xmlns:ns339="http://schemas.openxmlformats.org/officeDocument/2006/relationships" ref="L134" display="European Parliament PE790.967v01-00, Digital Omnibus amendments" ns339:id="rIdVerifiedPET339"/>
    <x:hyperlink xmlns:ns340="http://schemas.openxmlformats.org/officeDocument/2006/relationships" ref="O134" display="Official amendment signatories" ns340:id="rIdVerifiedPET340"/>
    <x:hyperlink xmlns:ns341="http://schemas.openxmlformats.org/officeDocument/2006/relationships" ref="L135" display="European Parliament PE790.967v01-00, Digital Omnibus amendments" ns341:id="rIdVerifiedPET341"/>
    <x:hyperlink xmlns:ns342="http://schemas.openxmlformats.org/officeDocument/2006/relationships" ref="O135" display="Official amendment signatories" ns342:id="rIdVerifiedPET342"/>
    <x:hyperlink xmlns:ns343="http://schemas.openxmlformats.org/officeDocument/2006/relationships" ref="L136" display="European Parliament PE790.967v01-00, Digital Omnibus amendments" ns343:id="rIdVerifiedPET343"/>
    <x:hyperlink xmlns:ns344="http://schemas.openxmlformats.org/officeDocument/2006/relationships" ref="O136" display="Official amendment signatories" ns344:id="rIdVerifiedPET344"/>
    <x:hyperlink xmlns:ns345="http://schemas.openxmlformats.org/officeDocument/2006/relationships" ref="L137" display="European Parliament PE790.967v01-00, Digital Omnibus amendments" ns345:id="rIdVerifiedPET345"/>
    <x:hyperlink xmlns:ns346="http://schemas.openxmlformats.org/officeDocument/2006/relationships" ref="O137" display="Official amendment signatories" ns346:id="rIdVerifiedPET346"/>
    <x:hyperlink xmlns:ns347="http://schemas.openxmlformats.org/officeDocument/2006/relationships" ref="L138" display="European Parliament PE790.967v01-00, Digital Omnibus amendments" ns347:id="rIdVerifiedPET347"/>
    <x:hyperlink xmlns:ns348="http://schemas.openxmlformats.org/officeDocument/2006/relationships" ref="O138" display="Official amendment signatories" ns348:id="rIdVerifiedPET348"/>
    <x:hyperlink xmlns:ns349="http://schemas.openxmlformats.org/officeDocument/2006/relationships" ref="L139" display="European Parliament PE790.967v01-00, Digital Omnibus amendments" ns349:id="rIdVerifiedPET349"/>
    <x:hyperlink xmlns:ns350="http://schemas.openxmlformats.org/officeDocument/2006/relationships" ref="O139" display="Official amendment signatories" ns350:id="rIdVerifiedPET350"/>
    <x:hyperlink xmlns:ns351="http://schemas.openxmlformats.org/officeDocument/2006/relationships" ref="L140" display="European Parliament PE790.967v01-00, Digital Omnibus amendments" ns351:id="rIdVerifiedPET351"/>
    <x:hyperlink xmlns:ns352="http://schemas.openxmlformats.org/officeDocument/2006/relationships" ref="O140" display="Official amendment signatories" ns352:id="rIdVerifiedPET352"/>
    <x:hyperlink xmlns:ns353="http://schemas.openxmlformats.org/officeDocument/2006/relationships" ref="L141" display="European Parliament PE790.967v01-00, Digital Omnibus amendments" ns353:id="rIdVerifiedPET353"/>
    <x:hyperlink xmlns:ns354="http://schemas.openxmlformats.org/officeDocument/2006/relationships" ref="O141" display="Official amendment signatories" ns354:id="rIdVerifiedPET354"/>
    <x:hyperlink xmlns:ns355="http://schemas.openxmlformats.org/officeDocument/2006/relationships" ref="L142" display="European Parliament joint ITRE–LIBE amendments 401–526, 27 July 2026" ns355:id="rIdVerifiedPET355"/>
    <x:hyperlink xmlns:ns356="http://schemas.openxmlformats.org/officeDocument/2006/relationships" ref="O142" display="Official amendment signatories" ns356:id="rIdVerifiedPET356"/>
    <x:hyperlink xmlns:ns357="http://schemas.openxmlformats.org/officeDocument/2006/relationships" ref="L143" display="European Parliament joint ITRE–LIBE amendments 401–526, 27 July 2026" ns357:id="rIdVerifiedPET357"/>
    <x:hyperlink xmlns:ns358="http://schemas.openxmlformats.org/officeDocument/2006/relationships" ref="O143" display="Official amendment signatories" ns358:id="rIdVerifiedPET358"/>
    <x:hyperlink xmlns:ns359="http://schemas.openxmlformats.org/officeDocument/2006/relationships" ref="L144" display="European Parliament joint ITRE–LIBE amendments 401–526, 27 July 2026" ns359:id="rIdVerifiedPET359"/>
    <x:hyperlink xmlns:ns360="http://schemas.openxmlformats.org/officeDocument/2006/relationships" ref="O144" display="Official amendment signatories" ns360:id="rIdVerifiedPET360"/>
    <x:hyperlink xmlns:ns361="http://schemas.openxmlformats.org/officeDocument/2006/relationships" ref="L145" display="European Parliament joint ITRE–LIBE amendments 401–526, 27 July 2026" ns361:id="rIdVerifiedPET361"/>
    <x:hyperlink xmlns:ns362="http://schemas.openxmlformats.org/officeDocument/2006/relationships" ref="O145" display="Official amendment signatories" ns362:id="rIdVerifiedPET362"/>
    <x:hyperlink xmlns:ns363="http://schemas.openxmlformats.org/officeDocument/2006/relationships" ref="L146" display="European Parliament joint ITRE–LIBE amendments 401–526, 27 July 2026" ns363:id="rIdVerifiedPET363"/>
    <x:hyperlink xmlns:ns364="http://schemas.openxmlformats.org/officeDocument/2006/relationships" ref="O146" display="Official amendment signatories" ns364:id="rIdVerifiedPET364"/>
    <x:hyperlink xmlns:ns365="http://schemas.openxmlformats.org/officeDocument/2006/relationships" ref="L147" display="European Parliament joint ITRE–LIBE amendments 401–526, 27 July 2026" ns365:id="rIdVerifiedPET365"/>
    <x:hyperlink xmlns:ns366="http://schemas.openxmlformats.org/officeDocument/2006/relationships" ref="O147" display="Official amendment signatories" ns366:id="rIdVerifiedPET366"/>
    <x:hyperlink xmlns:ns367="http://schemas.openxmlformats.org/officeDocument/2006/relationships" ref="L148" display="European Parliament joint ITRE–LIBE amendments 401–526, 27 July 2026" ns367:id="rIdVerifiedPET367"/>
    <x:hyperlink xmlns:ns368="http://schemas.openxmlformats.org/officeDocument/2006/relationships" ref="O148" display="Official amendment signatories" ns368:id="rIdVerifiedPET368"/>
    <x:hyperlink xmlns:ns369="http://schemas.openxmlformats.org/officeDocument/2006/relationships" ref="L149" display="European Parliament joint ITRE–LIBE amendments 401–526, 27 July 2026" ns369:id="rIdVerifiedPET369"/>
    <x:hyperlink xmlns:ns370="http://schemas.openxmlformats.org/officeDocument/2006/relationships" ref="O149" display="Official amendment signatories" ns370:id="rIdVerifiedPET370"/>
    <x:hyperlink xmlns:ns371="http://schemas.openxmlformats.org/officeDocument/2006/relationships" ref="L150" display="European Parliament joint ITRE–LIBE amendments 401–526, 27 July 2026" ns371:id="rIdVerifiedPET371"/>
    <x:hyperlink xmlns:ns372="http://schemas.openxmlformats.org/officeDocument/2006/relationships" ref="O150" display="Official amendment signatories" ns372:id="rIdVerifiedPET372"/>
    <x:hyperlink xmlns:ns373="http://schemas.openxmlformats.org/officeDocument/2006/relationships" ref="L151" display="European Parliament PE791.071v01-00, Digital Omnibus amendments" ns373:id="rIdVerifiedPET373"/>
    <x:hyperlink xmlns:ns374="http://schemas.openxmlformats.org/officeDocument/2006/relationships" ref="O151" display="Official amendment signatories" ns374:id="rIdVerifiedPET374"/>
    <x:hyperlink xmlns:ns375="http://schemas.openxmlformats.org/officeDocument/2006/relationships" ref="L152" display="European Parliament PE791.071v01-00, Digital Omnibus amendments" ns375:id="rIdVerifiedPET375"/>
    <x:hyperlink xmlns:ns376="http://schemas.openxmlformats.org/officeDocument/2006/relationships" ref="O152" display="Official amendment signatories" ns376:id="rIdVerifiedPET376"/>
    <x:hyperlink xmlns:ns377="http://schemas.openxmlformats.org/officeDocument/2006/relationships" ref="L153" display="European Parliament PE791.071v01-00, Digital Omnibus amendments" ns377:id="rIdVerifiedPET377"/>
    <x:hyperlink xmlns:ns378="http://schemas.openxmlformats.org/officeDocument/2006/relationships" ref="O153" display="Official amendment signatories" ns378:id="rIdVerifiedPET378"/>
    <x:hyperlink xmlns:ns379="http://schemas.openxmlformats.org/officeDocument/2006/relationships" ref="L154" display="European Parliament PE791.071v01-00, Digital Omnibus amendments" ns379:id="rIdVerifiedPET379"/>
    <x:hyperlink xmlns:ns380="http://schemas.openxmlformats.org/officeDocument/2006/relationships" ref="O154" display="Official amendment signatories" ns380:id="rIdVerifiedPET380"/>
    <x:hyperlink xmlns:ns381="http://schemas.openxmlformats.org/officeDocument/2006/relationships" ref="L155" display="European Parliament PE791.071v01-00, Digital Omnibus amendments" ns381:id="rIdVerifiedPET381"/>
    <x:hyperlink xmlns:ns382="http://schemas.openxmlformats.org/officeDocument/2006/relationships" ref="O155" display="Official amendment signatories" ns382:id="rIdVerifiedPET382"/>
    <x:hyperlink xmlns:ns383="http://schemas.openxmlformats.org/officeDocument/2006/relationships" ref="L156" display="European Parliament PE791.071v01-00, Digital Omnibus amendments" ns383:id="rIdVerifiedPET383"/>
    <x:hyperlink xmlns:ns384="http://schemas.openxmlformats.org/officeDocument/2006/relationships" ref="O156" display="Official amendment signatories" ns384:id="rIdVerifiedPET384"/>
    <x:hyperlink xmlns:ns385="http://schemas.openxmlformats.org/officeDocument/2006/relationships" ref="L157" display="European Parliament PE791.071v01-00, Digital Omnibus amendments" ns385:id="rIdVerifiedPET385"/>
    <x:hyperlink xmlns:ns386="http://schemas.openxmlformats.org/officeDocument/2006/relationships" ref="O157" display="Official amendment signatories" ns386:id="rIdVerifiedPET386"/>
    <x:hyperlink xmlns:ns387="http://schemas.openxmlformats.org/officeDocument/2006/relationships" ref="L158" display="European Parliament PE791.071v01-00, Digital Omnibus amendments" ns387:id="rIdVerifiedPET387"/>
    <x:hyperlink xmlns:ns388="http://schemas.openxmlformats.org/officeDocument/2006/relationships" ref="O158" display="Official amendment signatories" ns388:id="rIdVerifiedPET388"/>
    <x:hyperlink xmlns:ns389="http://schemas.openxmlformats.org/officeDocument/2006/relationships" ref="L159" display="European Parliament PE791.071v01-00, Digital Omnibus amendments" ns389:id="rIdVerifiedPET389"/>
    <x:hyperlink xmlns:ns390="http://schemas.openxmlformats.org/officeDocument/2006/relationships" ref="O159" display="Official amendment signatories" ns390:id="rIdVerifiedPET390"/>
    <x:hyperlink xmlns:ns391="http://schemas.openxmlformats.org/officeDocument/2006/relationships" ref="L160" display="European Parliament PE791.071v01-00, Digital Omnibus amendments" ns391:id="rIdVerifiedPET391"/>
    <x:hyperlink xmlns:ns392="http://schemas.openxmlformats.org/officeDocument/2006/relationships" ref="O160" display="Official amendment signatories" ns392:id="rIdVerifiedPET392"/>
    <x:hyperlink xmlns:ns393="http://schemas.openxmlformats.org/officeDocument/2006/relationships" ref="L161" display="European Parliament PE791.071v01-00, Digital Omnibus amendments" ns393:id="rIdVerifiedPET393"/>
    <x:hyperlink xmlns:ns394="http://schemas.openxmlformats.org/officeDocument/2006/relationships" ref="O161" display="Official amendment signatories" ns394:id="rIdVerifiedPET394"/>
    <x:hyperlink xmlns:ns395="http://schemas.openxmlformats.org/officeDocument/2006/relationships" ref="L162" display="European Parliament PE791.071v01-00, Digital Omnibus amendments" ns395:id="rIdVerifiedPET395"/>
    <x:hyperlink xmlns:ns396="http://schemas.openxmlformats.org/officeDocument/2006/relationships" ref="O162" display="Official amendment signatories" ns396:id="rIdVerifiedPET396"/>
    <x:hyperlink xmlns:ns397="http://schemas.openxmlformats.org/officeDocument/2006/relationships" ref="L163" display="European Parliament PE791.071v01-00, Digital Omnibus amendments" ns397:id="rIdVerifiedPET397"/>
    <x:hyperlink xmlns:ns398="http://schemas.openxmlformats.org/officeDocument/2006/relationships" ref="O163" display="Official amendment signatories" ns398:id="rIdVerifiedPET398"/>
    <x:hyperlink xmlns:ns399="http://schemas.openxmlformats.org/officeDocument/2006/relationships" ref="L164" display="European Parliament PE791.071v01-00, Digital Omnibus amendments" ns399:id="rIdVerifiedPET399"/>
    <x:hyperlink xmlns:ns400="http://schemas.openxmlformats.org/officeDocument/2006/relationships" ref="O164" display="Official amendment signatories" ns400:id="rIdVerifiedPET400"/>
    <x:hyperlink xmlns:ns401="http://schemas.openxmlformats.org/officeDocument/2006/relationships" ref="L165" display="European Parliament PE791.071v01-00, Digital Omnibus amendments" ns401:id="rIdVerifiedPET401"/>
    <x:hyperlink xmlns:ns402="http://schemas.openxmlformats.org/officeDocument/2006/relationships" ref="O165" display="Official amendment signatories" ns402:id="rIdVerifiedPET402"/>
    <x:hyperlink xmlns:ns403="http://schemas.openxmlformats.org/officeDocument/2006/relationships" ref="L166" display="European Parliament PE791.071v01-00, Digital Omnibus amendments" ns403:id="rIdVerifiedPET403"/>
    <x:hyperlink xmlns:ns404="http://schemas.openxmlformats.org/officeDocument/2006/relationships" ref="O166" display="Official amendment signatories" ns404:id="rIdVerifiedPET404"/>
    <x:hyperlink xmlns:ns405="http://schemas.openxmlformats.org/officeDocument/2006/relationships" ref="L167" display="European Parliament PE791.071v01-00, Digital Omnibus amendments" ns405:id="rIdVerifiedPET405"/>
    <x:hyperlink xmlns:ns406="http://schemas.openxmlformats.org/officeDocument/2006/relationships" ref="O167" display="Official amendment signatories" ns406:id="rIdVerifiedPET406"/>
    <x:hyperlink xmlns:ns407="http://schemas.openxmlformats.org/officeDocument/2006/relationships" ref="L168" display="European Parliament PE791.071v01-00, Digital Omnibus amendments" ns407:id="rIdVerifiedPET407"/>
    <x:hyperlink xmlns:ns408="http://schemas.openxmlformats.org/officeDocument/2006/relationships" ref="O168" display="Official amendment signatories" ns408:id="rIdVerifiedPET408"/>
    <x:hyperlink xmlns:ns409="http://schemas.openxmlformats.org/officeDocument/2006/relationships" ref="L169" display="European Parliament PE791.071v01-00, Digital Omnibus amendments" ns409:id="rIdVerifiedPET409"/>
    <x:hyperlink xmlns:ns410="http://schemas.openxmlformats.org/officeDocument/2006/relationships" ref="O169" display="Official amendment signatories" ns410:id="rIdVerifiedPET410"/>
    <x:hyperlink xmlns:ns411="http://schemas.openxmlformats.org/officeDocument/2006/relationships" ref="L170" display="European Parliament PE791.071v01-00, Digital Omnibus amendments" ns411:id="rIdVerifiedPET411"/>
    <x:hyperlink xmlns:ns412="http://schemas.openxmlformats.org/officeDocument/2006/relationships" ref="O170" display="Official amendment signatories" ns412:id="rIdVerifiedPET412"/>
    <x:hyperlink xmlns:ns413="http://schemas.openxmlformats.org/officeDocument/2006/relationships" ref="L171" display="Joint ITRE/LIBE amendments PE791.072v01-00" ns413:id="rIdVerifiedPET413"/>
    <x:hyperlink xmlns:ns414="http://schemas.openxmlformats.org/officeDocument/2006/relationships" ref="N171" display="Supporting official source" ns414:id="rIdVerifiedPET414"/>
    <x:hyperlink xmlns:ns415="http://schemas.openxmlformats.org/officeDocument/2006/relationships" ref="O171" display="Official amendment signatories" ns415:id="rIdVerifiedPET415"/>
    <x:hyperlink xmlns:ns416="http://schemas.openxmlformats.org/officeDocument/2006/relationships" ref="L172" display="Joint ITRE/LIBE amendments PE791.072v01-00" ns416:id="rIdVerifiedPET416"/>
    <x:hyperlink xmlns:ns417="http://schemas.openxmlformats.org/officeDocument/2006/relationships" ref="N172" display="Supporting official source" ns417:id="rIdVerifiedPET417"/>
    <x:hyperlink xmlns:ns418="http://schemas.openxmlformats.org/officeDocument/2006/relationships" ref="O172" display="Official amendment signatories" ns418:id="rIdVerifiedPET418"/>
    <x:hyperlink xmlns:ns419="http://schemas.openxmlformats.org/officeDocument/2006/relationships" ref="L173" display="Joint ITRE/LIBE amendments PE791.072v01-00" ns419:id="rIdVerifiedPET419"/>
    <x:hyperlink xmlns:ns420="http://schemas.openxmlformats.org/officeDocument/2006/relationships" ref="N173" display="Supporting official source" ns420:id="rIdVerifiedPET420"/>
    <x:hyperlink xmlns:ns421="http://schemas.openxmlformats.org/officeDocument/2006/relationships" ref="O173" display="Official amendment signatories" ns421:id="rIdVerifiedPET421"/>
    <x:hyperlink xmlns:ns422="http://schemas.openxmlformats.org/officeDocument/2006/relationships" ref="L174" display="Joint ITRE/LIBE amendments PE791.072v01-00" ns422:id="rIdVerifiedPET422"/>
    <x:hyperlink xmlns:ns423="http://schemas.openxmlformats.org/officeDocument/2006/relationships" ref="N174" display="Supporting official source" ns423:id="rIdVerifiedPET423"/>
    <x:hyperlink xmlns:ns424="http://schemas.openxmlformats.org/officeDocument/2006/relationships" ref="O174" display="Official amendment signatories" ns424:id="rIdVerifiedPET424"/>
    <x:hyperlink xmlns:ns425="http://schemas.openxmlformats.org/officeDocument/2006/relationships" ref="L175" display="Joint ITRE/LIBE amendments PE791.072v01-00" ns425:id="rIdVerifiedPET425"/>
    <x:hyperlink xmlns:ns426="http://schemas.openxmlformats.org/officeDocument/2006/relationships" ref="N175" display="Supporting official source" ns426:id="rIdVerifiedPET426"/>
    <x:hyperlink xmlns:ns427="http://schemas.openxmlformats.org/officeDocument/2006/relationships" ref="O175" display="Official amendment signatories" ns427:id="rIdVerifiedPET427"/>
    <x:hyperlink xmlns:ns428="http://schemas.openxmlformats.org/officeDocument/2006/relationships" ref="L176" display="Joint ITRE/LIBE amendments PE791.072v01-00" ns428:id="rIdVerifiedPET428"/>
    <x:hyperlink xmlns:ns429="http://schemas.openxmlformats.org/officeDocument/2006/relationships" ref="N176" display="Supporting official source" ns429:id="rIdVerifiedPET429"/>
    <x:hyperlink xmlns:ns430="http://schemas.openxmlformats.org/officeDocument/2006/relationships" ref="O176" display="Official amendment signatories" ns430:id="rIdVerifiedPET430"/>
    <x:hyperlink xmlns:ns431="http://schemas.openxmlformats.org/officeDocument/2006/relationships" ref="L177" display="Joint ITRE/LIBE amendments PE791.072v01-00" ns431:id="rIdVerifiedPET431"/>
    <x:hyperlink xmlns:ns432="http://schemas.openxmlformats.org/officeDocument/2006/relationships" ref="N177" display="Supporting official source" ns432:id="rIdVerifiedPET432"/>
    <x:hyperlink xmlns:ns433="http://schemas.openxmlformats.org/officeDocument/2006/relationships" ref="O177" display="Official amendment signatories" ns433:id="rIdVerifiedPET433"/>
    <x:hyperlink xmlns:ns434="http://schemas.openxmlformats.org/officeDocument/2006/relationships" ref="L178" display="Joint ITRE/LIBE amendments PE791.072v01-00" ns434:id="rIdVerifiedPET434"/>
    <x:hyperlink xmlns:ns435="http://schemas.openxmlformats.org/officeDocument/2006/relationships" ref="N178" display="Supporting official source" ns435:id="rIdVerifiedPET435"/>
    <x:hyperlink xmlns:ns436="http://schemas.openxmlformats.org/officeDocument/2006/relationships" ref="O178" display="Official amendment signatories" ns436:id="rIdVerifiedPET436"/>
    <x:hyperlink xmlns:ns437="http://schemas.openxmlformats.org/officeDocument/2006/relationships" ref="L179" display="Joint ITRE/LIBE amendments PE791.072v01-00" ns437:id="rIdVerifiedPET437"/>
    <x:hyperlink xmlns:ns438="http://schemas.openxmlformats.org/officeDocument/2006/relationships" ref="N179" display="Supporting official source" ns438:id="rIdVerifiedPET438"/>
    <x:hyperlink xmlns:ns439="http://schemas.openxmlformats.org/officeDocument/2006/relationships" ref="O179" display="Official amendment signatories" ns439:id="rIdVerifiedPET439"/>
    <x:hyperlink xmlns:ns440="http://schemas.openxmlformats.org/officeDocument/2006/relationships" ref="L180" display="Joint ITRE/LIBE amendments PE791.072v01-00" ns440:id="rIdVerifiedPET440"/>
    <x:hyperlink xmlns:ns441="http://schemas.openxmlformats.org/officeDocument/2006/relationships" ref="N180" display="Supporting official source" ns441:id="rIdVerifiedPET441"/>
    <x:hyperlink xmlns:ns442="http://schemas.openxmlformats.org/officeDocument/2006/relationships" ref="O180" display="Official amendment signatories" ns442:id="rIdVerifiedPET442"/>
    <x:hyperlink xmlns:ns443="http://schemas.openxmlformats.org/officeDocument/2006/relationships" ref="L181" display="Joint ITRE/LIBE amendments PE791.072v01-00" ns443:id="rIdVerifiedPET443"/>
    <x:hyperlink xmlns:ns444="http://schemas.openxmlformats.org/officeDocument/2006/relationships" ref="N181" display="Supporting official source" ns444:id="rIdVerifiedPET444"/>
    <x:hyperlink xmlns:ns445="http://schemas.openxmlformats.org/officeDocument/2006/relationships" ref="O181" display="Official amendment signatories" ns445:id="rIdVerifiedPET445"/>
    <x:hyperlink xmlns:ns446="http://schemas.openxmlformats.org/officeDocument/2006/relationships" ref="L182" display="Joint ITRE/LIBE amendments PE791.072v01-00" ns446:id="rIdVerifiedPET446"/>
    <x:hyperlink xmlns:ns447="http://schemas.openxmlformats.org/officeDocument/2006/relationships" ref="N182" display="Supporting official source" ns447:id="rIdVerifiedPET447"/>
    <x:hyperlink xmlns:ns448="http://schemas.openxmlformats.org/officeDocument/2006/relationships" ref="O182" display="Official amendment signatories" ns448:id="rIdVerifiedPET448"/>
    <x:hyperlink xmlns:ns449="http://schemas.openxmlformats.org/officeDocument/2006/relationships" ref="L183" display="Joint ITRE/LIBE amendments PE791.072v01-00" ns449:id="rIdVerifiedPET449"/>
    <x:hyperlink xmlns:ns450="http://schemas.openxmlformats.org/officeDocument/2006/relationships" ref="N183" display="Supporting official source" ns450:id="rIdVerifiedPET450"/>
    <x:hyperlink xmlns:ns451="http://schemas.openxmlformats.org/officeDocument/2006/relationships" ref="O183" display="Official amendment signatories" ns451:id="rIdVerifiedPET451"/>
    <x:hyperlink xmlns:ns452="http://schemas.openxmlformats.org/officeDocument/2006/relationships" ref="L184" display="Joint ITRE/LIBE amendments PE791.072v01-00" ns452:id="rIdVerifiedPET452"/>
    <x:hyperlink xmlns:ns453="http://schemas.openxmlformats.org/officeDocument/2006/relationships" ref="N184" display="Supporting official source" ns453:id="rIdVerifiedPET453"/>
    <x:hyperlink xmlns:ns454="http://schemas.openxmlformats.org/officeDocument/2006/relationships" ref="O184" display="Official amendment signatories" ns454:id="rIdVerifiedPET454"/>
    <x:hyperlink xmlns:ns455="http://schemas.openxmlformats.org/officeDocument/2006/relationships" ref="L185" display="Joint ITRE/LIBE amendments PE791.072v01-00" ns455:id="rIdVerifiedPET455"/>
    <x:hyperlink xmlns:ns456="http://schemas.openxmlformats.org/officeDocument/2006/relationships" ref="N185" display="Supporting official source" ns456:id="rIdVerifiedPET456"/>
    <x:hyperlink xmlns:ns457="http://schemas.openxmlformats.org/officeDocument/2006/relationships" ref="O185" display="Official amendment signatories" ns457:id="rIdVerifiedPET457"/>
    <x:hyperlink xmlns:ns458="http://schemas.openxmlformats.org/officeDocument/2006/relationships" ref="L186" display="Joint ITRE/LIBE amendments PE791.072v01-00" ns458:id="rIdVerifiedPET458"/>
    <x:hyperlink xmlns:ns459="http://schemas.openxmlformats.org/officeDocument/2006/relationships" ref="N186" display="Supporting official source" ns459:id="rIdVerifiedPET459"/>
    <x:hyperlink xmlns:ns460="http://schemas.openxmlformats.org/officeDocument/2006/relationships" ref="O186" display="Official amendment signatories" ns460:id="rIdVerifiedPET460"/>
    <x:hyperlink xmlns:ns461="http://schemas.openxmlformats.org/officeDocument/2006/relationships" ref="L187" display="Joint ITRE/LIBE amendments PE791.072v01-00" ns461:id="rIdVerifiedPET461"/>
    <x:hyperlink xmlns:ns462="http://schemas.openxmlformats.org/officeDocument/2006/relationships" ref="N187" display="Supporting official source" ns462:id="rIdVerifiedPET462"/>
    <x:hyperlink xmlns:ns463="http://schemas.openxmlformats.org/officeDocument/2006/relationships" ref="O187" display="Official amendment signatories" ns463:id="rIdVerifiedPET463"/>
    <x:hyperlink xmlns:ns464="http://schemas.openxmlformats.org/officeDocument/2006/relationships" ref="L188" display="Joint ITRE/LIBE amendments PE791.072v01-00" ns464:id="rIdVerifiedPET464"/>
    <x:hyperlink xmlns:ns465="http://schemas.openxmlformats.org/officeDocument/2006/relationships" ref="N188" display="Supporting official source" ns465:id="rIdVerifiedPET465"/>
    <x:hyperlink xmlns:ns466="http://schemas.openxmlformats.org/officeDocument/2006/relationships" ref="O188" display="Official amendment signatories" ns466:id="rIdVerifiedPET466"/>
    <x:hyperlink xmlns:ns467="http://schemas.openxmlformats.org/officeDocument/2006/relationships" ref="L189" display="Joint ITRE/LIBE amendments PE791.072v01-00" ns467:id="rIdVerifiedPET467"/>
    <x:hyperlink xmlns:ns468="http://schemas.openxmlformats.org/officeDocument/2006/relationships" ref="N189" display="Supporting official source" ns468:id="rIdVerifiedPET468"/>
    <x:hyperlink xmlns:ns469="http://schemas.openxmlformats.org/officeDocument/2006/relationships" ref="O189" display="Official amendment signatories" ns469:id="rIdVerifiedPET469"/>
    <x:hyperlink xmlns:ns470="http://schemas.openxmlformats.org/officeDocument/2006/relationships" ref="L190" display="Joint ITRE/LIBE amendments PE791.072v01-00" ns470:id="rIdVerifiedPET470"/>
    <x:hyperlink xmlns:ns471="http://schemas.openxmlformats.org/officeDocument/2006/relationships" ref="N190" display="Supporting official source" ns471:id="rIdVerifiedPET471"/>
    <x:hyperlink xmlns:ns472="http://schemas.openxmlformats.org/officeDocument/2006/relationships" ref="O190" display="Official amendment signatories" ns472:id="rIdVerifiedPET472"/>
    <x:hyperlink xmlns:ns473="http://schemas.openxmlformats.org/officeDocument/2006/relationships" ref="L191" display="Joint ITRE/LIBE amendments PE791.072v01-00" ns473:id="rIdVerifiedPET473"/>
    <x:hyperlink xmlns:ns474="http://schemas.openxmlformats.org/officeDocument/2006/relationships" ref="N191" display="Supporting official source" ns474:id="rIdVerifiedPET474"/>
    <x:hyperlink xmlns:ns475="http://schemas.openxmlformats.org/officeDocument/2006/relationships" ref="O191" display="Official amendment signatories" ns475:id="rIdVerifiedPET475"/>
    <x:hyperlink xmlns:ns476="http://schemas.openxmlformats.org/officeDocument/2006/relationships" ref="L192" display="Joint ITRE/LIBE amendments PE791.072v01-00" ns476:id="rIdVerifiedPET476"/>
    <x:hyperlink xmlns:ns477="http://schemas.openxmlformats.org/officeDocument/2006/relationships" ref="N192" display="Supporting official source" ns477:id="rIdVerifiedPET477"/>
    <x:hyperlink xmlns:ns478="http://schemas.openxmlformats.org/officeDocument/2006/relationships" ref="O192" display="Official amendment signatories" ns478:id="rIdVerifiedPET478"/>
    <x:hyperlink xmlns:ns479="http://schemas.openxmlformats.org/officeDocument/2006/relationships" ref="L193" display="Joint ITRE/LIBE amendments PE791.072v01-00" ns479:id="rIdVerifiedPET479"/>
    <x:hyperlink xmlns:ns480="http://schemas.openxmlformats.org/officeDocument/2006/relationships" ref="N193" display="Supporting official source" ns480:id="rIdVerifiedPET480"/>
    <x:hyperlink xmlns:ns481="http://schemas.openxmlformats.org/officeDocument/2006/relationships" ref="O193" display="Official amendment signatories" ns481:id="rIdVerifiedPET481"/>
    <x:hyperlink xmlns:ns482="http://schemas.openxmlformats.org/officeDocument/2006/relationships" ref="L194" display="Joint ITRE/LIBE amendments PE791.072v01-00" ns482:id="rIdVerifiedPET482"/>
    <x:hyperlink xmlns:ns483="http://schemas.openxmlformats.org/officeDocument/2006/relationships" ref="N194" display="Supporting official source" ns483:id="rIdVerifiedPET483"/>
    <x:hyperlink xmlns:ns484="http://schemas.openxmlformats.org/officeDocument/2006/relationships" ref="O194" display="Official amendment signatories" ns484:id="rIdVerifiedPET484"/>
    <x:hyperlink xmlns:ns485="http://schemas.openxmlformats.org/officeDocument/2006/relationships" ref="L195" display="Joint ITRE/LIBE amendments PE791.072v01-00" ns485:id="rIdVerifiedPET485"/>
    <x:hyperlink xmlns:ns486="http://schemas.openxmlformats.org/officeDocument/2006/relationships" ref="N195" display="Supporting official source" ns486:id="rIdVerifiedPET486"/>
    <x:hyperlink xmlns:ns487="http://schemas.openxmlformats.org/officeDocument/2006/relationships" ref="O195" display="Official amendment signatories" ns487:id="rIdVerifiedPET487"/>
    <x:hyperlink xmlns:ns488="http://schemas.openxmlformats.org/officeDocument/2006/relationships" ref="L196" display="Joint ITRE/LIBE amendments PE791.072v01-00" ns488:id="rIdVerifiedPET488"/>
    <x:hyperlink xmlns:ns489="http://schemas.openxmlformats.org/officeDocument/2006/relationships" ref="N196" display="Supporting official source" ns489:id="rIdVerifiedPET489"/>
    <x:hyperlink xmlns:ns490="http://schemas.openxmlformats.org/officeDocument/2006/relationships" ref="O196" display="Official amendment signatories" ns490:id="rIdVerifiedPET490"/>
    <x:hyperlink xmlns:ns491="http://schemas.openxmlformats.org/officeDocument/2006/relationships" ref="L197" display="Joint ITRE/LIBE amendments PE791.072v01-00" ns491:id="rIdVerifiedPET491"/>
    <x:hyperlink xmlns:ns492="http://schemas.openxmlformats.org/officeDocument/2006/relationships" ref="N197" display="Supporting official source" ns492:id="rIdVerifiedPET492"/>
    <x:hyperlink xmlns:ns493="http://schemas.openxmlformats.org/officeDocument/2006/relationships" ref="O197" display="Official amendment signatories" ns493:id="rIdVerifiedPET493"/>
    <x:hyperlink xmlns:ns494="http://schemas.openxmlformats.org/officeDocument/2006/relationships" ref="L198" display="Joint ITRE/LIBE amendments PE791.072v01-00" ns494:id="rIdVerifiedPET494"/>
    <x:hyperlink xmlns:ns495="http://schemas.openxmlformats.org/officeDocument/2006/relationships" ref="N198" display="Supporting official source" ns495:id="rIdVerifiedPET495"/>
    <x:hyperlink xmlns:ns496="http://schemas.openxmlformats.org/officeDocument/2006/relationships" ref="O198" display="Official amendment signatories" ns496:id="rIdVerifiedPET496"/>
    <x:hyperlink xmlns:ns497="http://schemas.openxmlformats.org/officeDocument/2006/relationships" ref="L199" display="Joint ITRE/LIBE amendments PE791.072v01-00" ns497:id="rIdVerifiedPET497"/>
    <x:hyperlink xmlns:ns498="http://schemas.openxmlformats.org/officeDocument/2006/relationships" ref="N199" display="Supporting official source" ns498:id="rIdVerifiedPET498"/>
    <x:hyperlink xmlns:ns499="http://schemas.openxmlformats.org/officeDocument/2006/relationships" ref="O199" display="Official amendment signatories" ns499:id="rIdVerifiedPET499"/>
    <x:hyperlink xmlns:ns500="http://schemas.openxmlformats.org/officeDocument/2006/relationships" ref="L200" display="Joint ITRE/LIBE amendments PE791.072v01-00" ns500:id="rIdVerifiedPET500"/>
    <x:hyperlink xmlns:ns501="http://schemas.openxmlformats.org/officeDocument/2006/relationships" ref="N200" display="Supporting official source" ns501:id="rIdVerifiedPET501"/>
    <x:hyperlink xmlns:ns502="http://schemas.openxmlformats.org/officeDocument/2006/relationships" ref="O200" display="Official amendment signatories" ns502:id="rIdVerifiedPET502"/>
    <x:hyperlink xmlns:ns503="http://schemas.openxmlformats.org/officeDocument/2006/relationships" ref="L201" display="Joint ITRE/LIBE amendments PE791.072v01-00" ns503:id="rIdVerifiedPET503"/>
    <x:hyperlink xmlns:ns504="http://schemas.openxmlformats.org/officeDocument/2006/relationships" ref="N201" display="Supporting official source" ns504:id="rIdVerifiedPET504"/>
    <x:hyperlink xmlns:ns505="http://schemas.openxmlformats.org/officeDocument/2006/relationships" ref="O201" display="Official amendment signatories" ns505:id="rIdVerifiedPET505"/>
    <x:hyperlink xmlns:ns506="http://schemas.openxmlformats.org/officeDocument/2006/relationships" ref="L202" display="Joint ITRE/LIBE amendments PE791.072v01-00" ns506:id="rIdVerifiedPET506"/>
    <x:hyperlink xmlns:ns507="http://schemas.openxmlformats.org/officeDocument/2006/relationships" ref="N202" display="Supporting official source" ns507:id="rIdVerifiedPET507"/>
    <x:hyperlink xmlns:ns508="http://schemas.openxmlformats.org/officeDocument/2006/relationships" ref="O202" display="Official amendment signatories" ns508:id="rIdVerifiedPET508"/>
    <x:hyperlink xmlns:ns509="http://schemas.openxmlformats.org/officeDocument/2006/relationships" ref="L203" display="European Parliament CJ72 amendments 1053–1260, PE791.073v01-00, Amendment 1054" ns509:id="rIdVerifiedPET509"/>
    <x:hyperlink xmlns:ns510="http://schemas.openxmlformats.org/officeDocument/2006/relationships" ref="O203" display="Official amendment signatories" ns510:id="rIdVerifiedPET510"/>
    <x:hyperlink xmlns:ns511="http://schemas.openxmlformats.org/officeDocument/2006/relationships" ref="L204" display="European Parliament CJ72 amendments 1053–1260, PE791.073v01-00, Amendment 1056" ns511:id="rIdVerifiedPET511"/>
    <x:hyperlink xmlns:ns512="http://schemas.openxmlformats.org/officeDocument/2006/relationships" ref="O204" display="Official amendment signatories" ns512:id="rIdVerifiedPET512"/>
    <x:hyperlink xmlns:ns513="http://schemas.openxmlformats.org/officeDocument/2006/relationships" ref="L205" display="European Parliament CJ72 amendments 1053–1260, PE791.073v01-00, Amendment 1070" ns513:id="rIdVerifiedPET513"/>
    <x:hyperlink xmlns:ns514="http://schemas.openxmlformats.org/officeDocument/2006/relationships" ref="O205" display="Official amendment signatories" ns514:id="rIdVerifiedPET514"/>
    <x:hyperlink xmlns:ns515="http://schemas.openxmlformats.org/officeDocument/2006/relationships" ref="L206" display="European Parliament CJ72 amendments 1053–1260, PE791.073v01-00, Amendment 1072" ns515:id="rIdVerifiedPET515"/>
    <x:hyperlink xmlns:ns516="http://schemas.openxmlformats.org/officeDocument/2006/relationships" ref="O206" display="Official amendment signatories" ns516:id="rIdVerifiedPET516"/>
    <x:hyperlink xmlns:ns517="http://schemas.openxmlformats.org/officeDocument/2006/relationships" ref="L207" display="European Parliament CJ72 amendments 1053–1260, PE791.073v01-00, Amendment 1159" ns517:id="rIdVerifiedPET517"/>
    <x:hyperlink xmlns:ns518="http://schemas.openxmlformats.org/officeDocument/2006/relationships" ref="O207" display="Official amendment signatories" ns518:id="rIdVerifiedPET518"/>
    <x:hyperlink xmlns:ns519="http://schemas.openxmlformats.org/officeDocument/2006/relationships" ref="L208" display="European Parliament CJ72 amendments 1053–1260, PE791.073v01-00, Amendment 1160" ns519:id="rIdVerifiedPET519"/>
    <x:hyperlink xmlns:ns520="http://schemas.openxmlformats.org/officeDocument/2006/relationships" ref="O208" display="Official amendment signatories" ns520:id="rIdVerifiedPET520"/>
    <x:hyperlink xmlns:ns521="http://schemas.openxmlformats.org/officeDocument/2006/relationships" ref="L209" display="European Parliament CJ72 amendments 1053–1260, PE791.073v01-00, Amendment 1169" ns521:id="rIdVerifiedPET521"/>
    <x:hyperlink xmlns:ns522="http://schemas.openxmlformats.org/officeDocument/2006/relationships" ref="O209" display="Official amendment signatories" ns522:id="rIdVerifiedPET522"/>
    <x:hyperlink xmlns:ns523="http://schemas.openxmlformats.org/officeDocument/2006/relationships" ref="L210" display="European Parliament CJ72 amendments 1053–1260, PE791.073v01-00, Amendment 1170" ns523:id="rIdVerifiedPET523"/>
    <x:hyperlink xmlns:ns524="http://schemas.openxmlformats.org/officeDocument/2006/relationships" ref="O210" display="Official amendment signatories" ns524:id="rIdVerifiedPET524"/>
    <x:hyperlink xmlns:ns525="http://schemas.openxmlformats.org/officeDocument/2006/relationships" ref="L211" display="European Parliament CJ72 amendments 1053–1260, PE791.073v01-00, Amendment 1191" ns525:id="rIdVerifiedPET525"/>
    <x:hyperlink xmlns:ns526="http://schemas.openxmlformats.org/officeDocument/2006/relationships" ref="O211" display="Official amendment signatories" ns526:id="rIdVerifiedPET526"/>
    <x:hyperlink xmlns:ns527="http://schemas.openxmlformats.org/officeDocument/2006/relationships" ref="L212" display="European Parliament CJ72 amendments 1053–1260, PE791.073v01-00, Amendment 1202" ns527:id="rIdVerifiedPET527"/>
    <x:hyperlink xmlns:ns528="http://schemas.openxmlformats.org/officeDocument/2006/relationships" ref="O212" display="Official amendment signatories" ns528:id="rIdVerifiedPET528"/>
    <x:hyperlink xmlns:ns529="http://schemas.openxmlformats.org/officeDocument/2006/relationships" ref="L213" display="European Parliament CJ72 amendments 1053–1260, PE791.073v01-00, Amendment 1220" ns529:id="rIdVerifiedPET529"/>
    <x:hyperlink xmlns:ns530="http://schemas.openxmlformats.org/officeDocument/2006/relationships" ref="O213" display="Official amendment signatories" ns530:id="rIdVerifiedPET530"/>
    <x:hyperlink xmlns:ns531="http://schemas.openxmlformats.org/officeDocument/2006/relationships" ref="L214" display="European Parliament CJ72 amendments 1053–1260, PE791.073v01-00, Amendment 1243" ns531:id="rIdVerifiedPET531"/>
    <x:hyperlink xmlns:ns532="http://schemas.openxmlformats.org/officeDocument/2006/relationships" ref="O214" display="Official amendment signatories" ns532:id="rIdVerifiedPET532"/>
    <x:hyperlink xmlns:ns533="http://schemas.openxmlformats.org/officeDocument/2006/relationships" ref="L215" display="European Parliament CJ72 amendments 1053–1260, PE791.073v01-00, Amendment 1244" ns533:id="rIdVerifiedPET533"/>
    <x:hyperlink xmlns:ns534="http://schemas.openxmlformats.org/officeDocument/2006/relationships" ref="O215" display="Official amendment signatories" ns534:id="rIdVerifiedPET534"/>
    <x:hyperlink xmlns:ns535="http://schemas.openxmlformats.org/officeDocument/2006/relationships" ref="L216" display="European Parliament CJ72 amendments 1053–1260, PE791.073v01-00, Amendment 1245" ns535:id="rIdVerifiedPET535"/>
    <x:hyperlink xmlns:ns536="http://schemas.openxmlformats.org/officeDocument/2006/relationships" ref="O216" display="Official amendment signatories" ns536:id="rIdVerifiedPET536"/>
    <x:hyperlink xmlns:ns537="http://schemas.openxmlformats.org/officeDocument/2006/relationships" ref="L217" display="European Parliament CJ72 amendments 1053–1260, PE791.073v01-00, Amendment 1246" ns537:id="rIdVerifiedPET537"/>
    <x:hyperlink xmlns:ns538="http://schemas.openxmlformats.org/officeDocument/2006/relationships" ref="O217" display="Official amendment signatories" ns538:id="rIdVerifiedPET538"/>
    <x:hyperlink xmlns:ns539="http://schemas.openxmlformats.org/officeDocument/2006/relationships" ref="L218" display="European Parliament CJ72 amendments 1053–1260, PE791.073v01-00, Amendment 1247" ns539:id="rIdVerifiedPET539"/>
    <x:hyperlink xmlns:ns540="http://schemas.openxmlformats.org/officeDocument/2006/relationships" ref="O218" display="Official amendment signatories" ns540:id="rIdVerifiedPET540"/>
    <x:hyperlink xmlns:ns541="http://schemas.openxmlformats.org/officeDocument/2006/relationships" ref="L219" display="European Parliament CJ72 amendments 1053–1260, PE791.073v01-00, Amendment 1248" ns541:id="rIdVerifiedPET541"/>
    <x:hyperlink xmlns:ns542="http://schemas.openxmlformats.org/officeDocument/2006/relationships" ref="O219" display="Official amendment signatories" ns542:id="rIdVerifiedPET542"/>
    <x:hyperlink xmlns:ns543="http://schemas.openxmlformats.org/officeDocument/2006/relationships" ref="L220" display="European Parliament CJ72 amendments 1053–1260, PE791.073v01-00, Amendment 1249" ns543:id="rIdVerifiedPET543"/>
    <x:hyperlink xmlns:ns544="http://schemas.openxmlformats.org/officeDocument/2006/relationships" ref="O220" display="Official amendment signatories" ns544:id="rIdVerifiedPET544"/>
    <x:hyperlink xmlns:ns545="http://schemas.openxmlformats.org/officeDocument/2006/relationships" ref="L221" display="European Parliament CJ72 amendments 1053–1260, PE791.073v01-00, Amendment 1250" ns545:id="rIdVerifiedPET545"/>
    <x:hyperlink xmlns:ns546="http://schemas.openxmlformats.org/officeDocument/2006/relationships" ref="O221" display="Official amendment signatories" ns546:id="rIdVerifiedPET546"/>
    <x:hyperlink xmlns:ns547="http://schemas.openxmlformats.org/officeDocument/2006/relationships" ref="L222" display="European Parliament CJ72 amendments 1053–1260, PE791.073v01-00, Amendment 1251" ns547:id="rIdVerifiedPET547"/>
    <x:hyperlink xmlns:ns548="http://schemas.openxmlformats.org/officeDocument/2006/relationships" ref="O222" display="Official amendment signatories" ns548:id="rIdVerifiedPET548"/>
    <x:hyperlink xmlns:ns549="http://schemas.openxmlformats.org/officeDocument/2006/relationships" ref="L223" display="European Parliament CJ72 amendments 1053–1260, PE791.073v01-00, Amendment 1252" ns549:id="rIdVerifiedPET549"/>
    <x:hyperlink xmlns:ns550="http://schemas.openxmlformats.org/officeDocument/2006/relationships" ref="O223" display="Official amendment signatories" ns550:id="rIdVerifiedPET550"/>
    <x:hyperlink xmlns:ns551="http://schemas.openxmlformats.org/officeDocument/2006/relationships" ref="L224" display="European Parliament CJ72 amendments 1053–1260, PE791.073v01-00, Amendment 1253" ns551:id="rIdVerifiedPET551"/>
    <x:hyperlink xmlns:ns552="http://schemas.openxmlformats.org/officeDocument/2006/relationships" ref="O224" display="Official amendment signatories" ns552:id="rIdVerifiedPET552"/>
    <x:hyperlink xmlns:ns553="http://schemas.openxmlformats.org/officeDocument/2006/relationships" ref="L225" display="European Parliament CJ72 amendments 1053–1260, PE791.073v01-00, Amendment 1254" ns553:id="rIdVerifiedPET553"/>
    <x:hyperlink xmlns:ns554="http://schemas.openxmlformats.org/officeDocument/2006/relationships" ref="O225" display="Official amendment signatories" ns554:id="rIdVerifiedPET554"/>
    <x:hyperlink xmlns:ns555="http://schemas.openxmlformats.org/officeDocument/2006/relationships" ref="L226" display="European Parliament CJ72 amendments 1053–1260, PE791.073v01-00, Amendment 1255" ns555:id="rIdVerifiedPET555"/>
    <x:hyperlink xmlns:ns556="http://schemas.openxmlformats.org/officeDocument/2006/relationships" ref="O226" display="Official amendment signatories" ns556:id="rIdVerifiedPET556"/>
    <x:hyperlink xmlns:ns557="http://schemas.openxmlformats.org/officeDocument/2006/relationships" ref="L227" display="European Parliament CJ72 amendments 1053–1260, PE791.073v01-00, Amendment 1256" ns557:id="rIdVerifiedPET557"/>
    <x:hyperlink xmlns:ns558="http://schemas.openxmlformats.org/officeDocument/2006/relationships" ref="O227" display="Official amendment signatories" ns558:id="rIdVerifiedPET558"/>
    <x:hyperlink xmlns:ns559="http://schemas.openxmlformats.org/officeDocument/2006/relationships" ref="L228" display="European Parliament CJ72 amendments 1053–1260, PE791.073v01-00, Amendment 1257" ns559:id="rIdVerifiedPET559"/>
    <x:hyperlink xmlns:ns560="http://schemas.openxmlformats.org/officeDocument/2006/relationships" ref="O228" display="Official amendment signatories" ns560:id="rIdVerifiedPET560"/>
    <x:hyperlink xmlns:ns561="http://schemas.openxmlformats.org/officeDocument/2006/relationships" ref="L229" display="European Parliament CJ72 amendments 1053–1260, PE791.073v01-00, Amendment 1258" ns561:id="rIdVerifiedPET561"/>
    <x:hyperlink xmlns:ns562="http://schemas.openxmlformats.org/officeDocument/2006/relationships" ref="O229" display="Official amendment signatories" ns562:id="rIdVerifiedPET562"/>
    <x:hyperlink xmlns:ns563="http://schemas.openxmlformats.org/officeDocument/2006/relationships" ref="L230" display="European Parliament CJ72 amendments 1053–1260, PE791.073v01-00, Amendment 1259" ns563:id="rIdVerifiedPET563"/>
    <x:hyperlink xmlns:ns564="http://schemas.openxmlformats.org/officeDocument/2006/relationships" ref="O230" display="Official amendment signatories" ns564:id="rIdVerifiedPET564"/>
    <x:hyperlink xmlns:ns565="http://schemas.openxmlformats.org/officeDocument/2006/relationships" ref="L231" display="European Parliament CJ72 amendments 1053–1260, PE791.073v01-00, Amendment 1260" ns565:id="rIdVerifiedPET565"/>
    <x:hyperlink xmlns:ns566="http://schemas.openxmlformats.org/officeDocument/2006/relationships" ref="O231" display="Official amendment signatories" ns566:id="rIdVerifiedPET566"/>
    <x:hyperlink xmlns:ns567="http://schemas.openxmlformats.org/officeDocument/2006/relationships" ref="L232" display="European Parliament joint ITRE–LIBE amendments 1261–1564, 27 July 2026" ns567:id="rIdVerifiedPET567"/>
    <x:hyperlink xmlns:ns568="http://schemas.openxmlformats.org/officeDocument/2006/relationships" ref="O232" display="Official amendment signatories" ns568:id="rIdVerifiedPET568"/>
    <x:hyperlink xmlns:ns569="http://schemas.openxmlformats.org/officeDocument/2006/relationships" ref="L233" display="European Parliament joint ITRE–LIBE amendments 1261–1564, 27 July 2026" ns569:id="rIdVerifiedPET569"/>
    <x:hyperlink xmlns:ns570="http://schemas.openxmlformats.org/officeDocument/2006/relationships" ref="O233" display="Official amendment signatories" ns570:id="rIdVerifiedPET570"/>
    <x:hyperlink xmlns:ns571="http://schemas.openxmlformats.org/officeDocument/2006/relationships" ref="L234" display="European Parliament joint ITRE–LIBE amendments 1261–1564, 27 July 2026" ns571:id="rIdVerifiedPET571"/>
    <x:hyperlink xmlns:ns572="http://schemas.openxmlformats.org/officeDocument/2006/relationships" ref="O234" display="Official amendment signatories" ns572:id="rIdVerifiedPET572"/>
    <x:hyperlink xmlns:ns573="http://schemas.openxmlformats.org/officeDocument/2006/relationships" ref="L235" display="European Parliament joint ITRE–LIBE amendments 1261–1564, 27 July 2026" ns573:id="rIdVerifiedPET573"/>
    <x:hyperlink xmlns:ns574="http://schemas.openxmlformats.org/officeDocument/2006/relationships" ref="O235" display="Official amendment signatories" ns574:id="rIdVerifiedPET574"/>
    <x:hyperlink xmlns:ns575="http://schemas.openxmlformats.org/officeDocument/2006/relationships" ref="L236" display="European Parliament joint ITRE–LIBE amendments 1261–1564, 27 July 2026" ns575:id="rIdVerifiedPET575"/>
    <x:hyperlink xmlns:ns576="http://schemas.openxmlformats.org/officeDocument/2006/relationships" ref="O236" display="Official amendment signatories" ns576:id="rIdVerifiedPET576"/>
    <x:hyperlink xmlns:ns577="http://schemas.openxmlformats.org/officeDocument/2006/relationships" ref="L237" display="European Parliament joint ITRE–LIBE amendments 1261–1564, 27 July 2026" ns577:id="rIdVerifiedPET577"/>
    <x:hyperlink xmlns:ns578="http://schemas.openxmlformats.org/officeDocument/2006/relationships" ref="O237" display="Official amendment signatories" ns578:id="rIdVerifiedPET578"/>
    <x:hyperlink xmlns:ns579="http://schemas.openxmlformats.org/officeDocument/2006/relationships" ref="L238" display="European Parliament joint ITRE–LIBE amendments 1261–1564, 27 July 2026" ns579:id="rIdVerifiedPET579"/>
    <x:hyperlink xmlns:ns580="http://schemas.openxmlformats.org/officeDocument/2006/relationships" ref="O238" display="Official amendment signatories" ns580:id="rIdVerifiedPET580"/>
    <x:hyperlink xmlns:ns581="http://schemas.openxmlformats.org/officeDocument/2006/relationships" ref="L239" display="European Parliament joint ITRE–LIBE amendments 1261–1564, 27 July 2026" ns581:id="rIdVerifiedPET581"/>
    <x:hyperlink xmlns:ns582="http://schemas.openxmlformats.org/officeDocument/2006/relationships" ref="O239" display="Official amendment signatories" ns582:id="rIdVerifiedPET582"/>
    <x:hyperlink xmlns:ns583="http://schemas.openxmlformats.org/officeDocument/2006/relationships" ref="L240" display="European Parliament joint ITRE–LIBE amendments 1261–1564, 27 July 2026" ns583:id="rIdVerifiedPET583"/>
    <x:hyperlink xmlns:ns584="http://schemas.openxmlformats.org/officeDocument/2006/relationships" ref="O240" display="Official amendment signatories" ns584:id="rIdVerifiedPET584"/>
    <x:hyperlink xmlns:ns585="http://schemas.openxmlformats.org/officeDocument/2006/relationships" ref="L241" display="European Parliament joint ITRE–LIBE amendments 1261–1564, 27 July 2026" ns585:id="rIdVerifiedPET585"/>
    <x:hyperlink xmlns:ns586="http://schemas.openxmlformats.org/officeDocument/2006/relationships" ref="O241" display="Official amendment signatories" ns586:id="rIdVerifiedPET586"/>
    <x:hyperlink xmlns:ns587="http://schemas.openxmlformats.org/officeDocument/2006/relationships" ref="L242" display="European Parliament joint ITRE–LIBE amendments 1261–1564, 27 July 2026" ns587:id="rIdVerifiedPET587"/>
    <x:hyperlink xmlns:ns588="http://schemas.openxmlformats.org/officeDocument/2006/relationships" ref="O242" display="Official amendment signatories" ns588:id="rIdVerifiedPET588"/>
    <x:hyperlink xmlns:ns589="http://schemas.openxmlformats.org/officeDocument/2006/relationships" ref="L243" display="European Parliament joint ITRE–LIBE amendments 1261–1564, 27 July 2026" ns589:id="rIdVerifiedPET589"/>
    <x:hyperlink xmlns:ns590="http://schemas.openxmlformats.org/officeDocument/2006/relationships" ref="O243" display="Official amendment signatories" ns590:id="rIdVerifiedPET590"/>
    <x:hyperlink xmlns:ns591="http://schemas.openxmlformats.org/officeDocument/2006/relationships" ref="L244" display="European Parliament joint ITRE–LIBE amendments 1261–1564, 27 July 2026" ns591:id="rIdVerifiedPET591"/>
    <x:hyperlink xmlns:ns592="http://schemas.openxmlformats.org/officeDocument/2006/relationships" ref="O244" display="Official amendment signatories" ns592:id="rIdVerifiedPET592"/>
    <x:hyperlink xmlns:ns593="http://schemas.openxmlformats.org/officeDocument/2006/relationships" ref="L245" display="European Parliament joint ITRE–LIBE amendments 1261–1564, 27 July 2026" ns593:id="rIdVerifiedPET593"/>
    <x:hyperlink xmlns:ns594="http://schemas.openxmlformats.org/officeDocument/2006/relationships" ref="O245" display="Official amendment signatories" ns594:id="rIdVerifiedPET594"/>
    <x:hyperlink xmlns:ns595="http://schemas.openxmlformats.org/officeDocument/2006/relationships" ref="L246" display="European Parliament joint ITRE–LIBE amendments 1261–1564, 27 July 2026" ns595:id="rIdVerifiedPET595"/>
    <x:hyperlink xmlns:ns596="http://schemas.openxmlformats.org/officeDocument/2006/relationships" ref="O246" display="Official amendment signatories" ns596:id="rIdVerifiedPET596"/>
    <x:hyperlink xmlns:ns597="http://schemas.openxmlformats.org/officeDocument/2006/relationships" ref="L247" display="European Parliament joint ITRE–LIBE amendments 1261–1564, 27 July 2026" ns597:id="rIdVerifiedPET597"/>
    <x:hyperlink xmlns:ns598="http://schemas.openxmlformats.org/officeDocument/2006/relationships" ref="O247" display="Official amendment signatories" ns598:id="rIdVerifiedPET598"/>
    <x:hyperlink xmlns:ns599="http://schemas.openxmlformats.org/officeDocument/2006/relationships" ref="L248" display="European Parliament joint ITRE–LIBE amendments 1261–1564, 27 July 2026" ns599:id="rIdVerifiedPET599"/>
    <x:hyperlink xmlns:ns600="http://schemas.openxmlformats.org/officeDocument/2006/relationships" ref="O248" display="Official amendment signatories" ns600:id="rIdVerifiedPET600"/>
    <x:hyperlink xmlns:ns601="http://schemas.openxmlformats.org/officeDocument/2006/relationships" ref="L249" display="European Parliament joint ITRE–LIBE amendments 1261–1564, 27 July 2026" ns601:id="rIdVerifiedPET601"/>
    <x:hyperlink xmlns:ns602="http://schemas.openxmlformats.org/officeDocument/2006/relationships" ref="O249" display="Official amendment signatories" ns602:id="rIdVerifiedPET602"/>
    <x:hyperlink xmlns:ns603="http://schemas.openxmlformats.org/officeDocument/2006/relationships" ref="L250" display="European Parliament joint ITRE–LIBE amendments 1261–1564, 27 July 2026" ns603:id="rIdVerifiedPET603"/>
    <x:hyperlink xmlns:ns604="http://schemas.openxmlformats.org/officeDocument/2006/relationships" ref="O250" display="Official amendment signatories" ns604:id="rIdVerifiedPET604"/>
    <x:hyperlink xmlns:ns605="http://schemas.openxmlformats.org/officeDocument/2006/relationships" ref="L251" display="European Parliament joint ITRE–LIBE amendments 1261–1564, 27 July 2026" ns605:id="rIdVerifiedPET605"/>
    <x:hyperlink xmlns:ns606="http://schemas.openxmlformats.org/officeDocument/2006/relationships" ref="O251" display="Official amendment signatories" ns606:id="rIdVerifiedPET606"/>
    <x:hyperlink xmlns:ns607="http://schemas.openxmlformats.org/officeDocument/2006/relationships" ref="L252" display="European Parliament joint ITRE–LIBE amendments 1261–1564, 27 July 2026" ns607:id="rIdVerifiedPET607"/>
    <x:hyperlink xmlns:ns608="http://schemas.openxmlformats.org/officeDocument/2006/relationships" ref="O252" display="Official amendment signatories" ns608:id="rIdVerifiedPET608"/>
    <x:hyperlink xmlns:ns609="http://schemas.openxmlformats.org/officeDocument/2006/relationships" ref="L253" display="European Parliament joint ITRE–LIBE amendments 1261–1564, 27 July 2026" ns609:id="rIdVerifiedPET609"/>
    <x:hyperlink xmlns:ns610="http://schemas.openxmlformats.org/officeDocument/2006/relationships" ref="O253" display="Official amendment signatories" ns610:id="rIdVerifiedPET610"/>
    <x:hyperlink xmlns:ns611="http://schemas.openxmlformats.org/officeDocument/2006/relationships" ref="L254" display="European Parliament joint ITRE–LIBE amendments 1261–1564, 27 July 2026" ns611:id="rIdVerifiedPET611"/>
    <x:hyperlink xmlns:ns612="http://schemas.openxmlformats.org/officeDocument/2006/relationships" ref="O254" display="Official amendment signatories" ns612:id="rIdVerifiedPET612"/>
    <x:hyperlink xmlns:ns613="http://schemas.openxmlformats.org/officeDocument/2006/relationships" ref="L255" display="European Parliament joint ITRE–LIBE amendments 1261–1564, 27 July 2026" ns613:id="rIdVerifiedPET613"/>
    <x:hyperlink xmlns:ns614="http://schemas.openxmlformats.org/officeDocument/2006/relationships" ref="O255" display="Official amendment signatories" ns614:id="rIdVerifiedPET614"/>
    <x:hyperlink xmlns:ns615="http://schemas.openxmlformats.org/officeDocument/2006/relationships" ref="L256" display="European Parliament joint ITRE–LIBE amendments 1261–1564, 27 July 2026" ns615:id="rIdVerifiedPET615"/>
    <x:hyperlink xmlns:ns616="http://schemas.openxmlformats.org/officeDocument/2006/relationships" ref="O256" display="Official amendment signatories" ns616:id="rIdVerifiedPET616"/>
    <x:hyperlink xmlns:ns617="http://schemas.openxmlformats.org/officeDocument/2006/relationships" ref="L257" display="European Parliament joint ITRE–LIBE amendments 1261–1564, 27 July 2026" ns617:id="rIdVerifiedPET617"/>
    <x:hyperlink xmlns:ns618="http://schemas.openxmlformats.org/officeDocument/2006/relationships" ref="O257" display="Official amendment signatories" ns618:id="rIdVerifiedPET618"/>
    <x:hyperlink xmlns:ns619="http://schemas.openxmlformats.org/officeDocument/2006/relationships" ref="L258" display="European Parliament joint ITRE–LIBE amendments 1261–1564, 27 July 2026" ns619:id="rIdVerifiedPET619"/>
    <x:hyperlink xmlns:ns620="http://schemas.openxmlformats.org/officeDocument/2006/relationships" ref="O258" display="Official amendment signatories" ns620:id="rIdVerifiedPET620"/>
    <x:hyperlink xmlns:ns621="http://schemas.openxmlformats.org/officeDocument/2006/relationships" ref="L259" display="European Parliament joint ITRE–LIBE amendments 1261–1564, 27 July 2026" ns621:id="rIdVerifiedPET621"/>
    <x:hyperlink xmlns:ns622="http://schemas.openxmlformats.org/officeDocument/2006/relationships" ref="O259" display="Official amendment signatories" ns622:id="rIdVerifiedPET622"/>
    <x:hyperlink xmlns:ns623="http://schemas.openxmlformats.org/officeDocument/2006/relationships" ref="L260" display="European Parliament joint ITRE–LIBE amendments 1261–1564, 27 July 2026" ns623:id="rIdVerifiedPET623"/>
    <x:hyperlink xmlns:ns624="http://schemas.openxmlformats.org/officeDocument/2006/relationships" ref="O260" display="Official amendment signatories" ns624:id="rIdVerifiedPET624"/>
    <x:hyperlink xmlns:ns625="http://schemas.openxmlformats.org/officeDocument/2006/relationships" ref="L261" display="European Parliament joint ITRE–LIBE amendments 1261–1564, 27 July 2026" ns625:id="rIdVerifiedPET625"/>
    <x:hyperlink xmlns:ns626="http://schemas.openxmlformats.org/officeDocument/2006/relationships" ref="O261" display="Official amendment signatories" ns626:id="rIdVerifiedPET626"/>
    <x:hyperlink xmlns:ns627="http://schemas.openxmlformats.org/officeDocument/2006/relationships" ref="L262" display="European Parliament joint ITRE–LIBE amendments 1261–1564, 27 July 2026" ns627:id="rIdVerifiedPET627"/>
    <x:hyperlink xmlns:ns628="http://schemas.openxmlformats.org/officeDocument/2006/relationships" ref="O262" display="Official amendment signatories" ns628:id="rIdVerifiedPET628"/>
    <x:hyperlink xmlns:ns629="http://schemas.openxmlformats.org/officeDocument/2006/relationships" ref="L263" display="European Parliament joint ITRE–LIBE amendments 1261–1564, 27 July 2026" ns629:id="rIdVerifiedPET629"/>
    <x:hyperlink xmlns:ns630="http://schemas.openxmlformats.org/officeDocument/2006/relationships" ref="O263" display="Official amendment signatories" ns630:id="rIdVerifiedPET630"/>
    <x:hyperlink xmlns:ns631="http://schemas.openxmlformats.org/officeDocument/2006/relationships" ref="L264" display="European Parliament joint ITRE–LIBE amendments 1261–1564, 27 July 2026" ns631:id="rIdVerifiedPET631"/>
    <x:hyperlink xmlns:ns632="http://schemas.openxmlformats.org/officeDocument/2006/relationships" ref="O264" display="Official amendment signatories" ns632:id="rIdVerifiedPET632"/>
    <x:hyperlink xmlns:ns633="http://schemas.openxmlformats.org/officeDocument/2006/relationships" ref="L265" display="European Parliament joint ITRE–LIBE amendments 1261–1564, 27 July 2026" ns633:id="rIdVerifiedPET633"/>
    <x:hyperlink xmlns:ns634="http://schemas.openxmlformats.org/officeDocument/2006/relationships" ref="O265" display="Official amendment signatories" ns634:id="rIdVerifiedPET634"/>
    <x:hyperlink xmlns:ns635="http://schemas.openxmlformats.org/officeDocument/2006/relationships" ref="L266" display="European Parliament joint ITRE–LIBE amendments 1261–1564, 27 July 2026" ns635:id="rIdVerifiedPET635"/>
    <x:hyperlink xmlns:ns636="http://schemas.openxmlformats.org/officeDocument/2006/relationships" ref="O266" display="Official amendment signatories" ns636:id="rIdVerifiedPET636"/>
    <x:hyperlink xmlns:ns637="http://schemas.openxmlformats.org/officeDocument/2006/relationships" ref="L267" display="European Parliament joint ITRE–LIBE amendments 1261–1564, 27 July 2026" ns637:id="rIdVerifiedPET637"/>
    <x:hyperlink xmlns:ns638="http://schemas.openxmlformats.org/officeDocument/2006/relationships" ref="O267" display="Official amendment signatories" ns638:id="rIdVerifiedPET638"/>
    <x:hyperlink xmlns:ns639="http://schemas.openxmlformats.org/officeDocument/2006/relationships" ref="L268" display="European Parliament joint ITRE–LIBE amendments 1261–1564, 27 July 2026" ns639:id="rIdVerifiedPET639"/>
    <x:hyperlink xmlns:ns640="http://schemas.openxmlformats.org/officeDocument/2006/relationships" ref="O268" display="Official amendment signatories" ns640:id="rIdVerifiedPET640"/>
    <x:hyperlink xmlns:ns641="http://schemas.openxmlformats.org/officeDocument/2006/relationships" ref="L269" display="European Parliament joint ITRE–LIBE amendments 1261–1564, 27 July 2026" ns641:id="rIdVerifiedPET641"/>
    <x:hyperlink xmlns:ns642="http://schemas.openxmlformats.org/officeDocument/2006/relationships" ref="O269" display="Official amendment signatories" ns642:id="rIdVerifiedPET642"/>
    <x:hyperlink xmlns:ns643="http://schemas.openxmlformats.org/officeDocument/2006/relationships" ref="L270" display="European Parliament joint ITRE–LIBE amendments 1261–1564, 27 July 2026" ns643:id="rIdVerifiedPET643"/>
    <x:hyperlink xmlns:ns644="http://schemas.openxmlformats.org/officeDocument/2006/relationships" ref="O270" display="Official amendment signatories" ns644:id="rIdVerifiedPET644"/>
    <x:hyperlink xmlns:ns645="http://schemas.openxmlformats.org/officeDocument/2006/relationships" ref="L271" display="European Parliament joint ITRE–LIBE amendments 1261–1564, 27 July 2026" ns645:id="rIdVerifiedPET645"/>
    <x:hyperlink xmlns:ns646="http://schemas.openxmlformats.org/officeDocument/2006/relationships" ref="O271" display="Official amendment signatories" ns646:id="rIdVerifiedPET646"/>
    <x:hyperlink xmlns:ns647="http://schemas.openxmlformats.org/officeDocument/2006/relationships" ref="L272" display="European Parliament joint ITRE–LIBE amendments 1261–1564, 27 July 2026" ns647:id="rIdVerifiedPET647"/>
    <x:hyperlink xmlns:ns648="http://schemas.openxmlformats.org/officeDocument/2006/relationships" ref="O272" display="Official amendment signatories" ns648:id="rIdVerifiedPET648"/>
    <x:hyperlink xmlns:ns649="http://schemas.openxmlformats.org/officeDocument/2006/relationships" ref="L273" display="European Parliament joint ITRE–LIBE amendments 1261–1564, 27 July 2026" ns649:id="rIdVerifiedPET649"/>
    <x:hyperlink xmlns:ns650="http://schemas.openxmlformats.org/officeDocument/2006/relationships" ref="O273" display="Official amendment signatories" ns650:id="rIdVerifiedPET650"/>
    <x:hyperlink xmlns:ns651="http://schemas.openxmlformats.org/officeDocument/2006/relationships" ref="L274" display="European Parliament joint ITRE–LIBE amendments 1261–1564, 27 July 2026" ns651:id="rIdVerifiedPET651"/>
    <x:hyperlink xmlns:ns652="http://schemas.openxmlformats.org/officeDocument/2006/relationships" ref="O274" display="Official amendment signatories" ns652:id="rIdVerifiedPET652"/>
    <x:hyperlink xmlns:ns653="http://schemas.openxmlformats.org/officeDocument/2006/relationships" ref="L275" display="European Parliament joint ITRE–LIBE amendments 1261–1564, 27 July 2026" ns653:id="rIdVerifiedPET653"/>
    <x:hyperlink xmlns:ns654="http://schemas.openxmlformats.org/officeDocument/2006/relationships" ref="O275" display="Official amendment signatories" ns654:id="rIdVerifiedPET654"/>
    <x:hyperlink xmlns:ns655="http://schemas.openxmlformats.org/officeDocument/2006/relationships" ref="L276" display="European Parliament joint ITRE–LIBE amendments 1261–1564, 27 July 2026" ns655:id="rIdVerifiedPET655"/>
    <x:hyperlink xmlns:ns656="http://schemas.openxmlformats.org/officeDocument/2006/relationships" ref="O276" display="Official amendment signatories" ns656:id="rIdVerifiedPET656"/>
    <x:hyperlink xmlns:ns657="http://schemas.openxmlformats.org/officeDocument/2006/relationships" ref="L277" display="European Parliament joint ITRE–LIBE amendments 1261–1564, 27 July 2026" ns657:id="rIdVerifiedPET657"/>
    <x:hyperlink xmlns:ns658="http://schemas.openxmlformats.org/officeDocument/2006/relationships" ref="O277" display="Official amendment signatories" ns658:id="rIdVerifiedPET658"/>
    <x:hyperlink xmlns:ns659="http://schemas.openxmlformats.org/officeDocument/2006/relationships" ref="L278" display="European Parliament joint ITRE–LIBE amendments 1261–1564, 27 July 2026" ns659:id="rIdVerifiedPET659"/>
    <x:hyperlink xmlns:ns660="http://schemas.openxmlformats.org/officeDocument/2006/relationships" ref="O278" display="Official amendment signatories" ns660:id="rIdVerifiedPET660"/>
    <x:hyperlink xmlns:ns661="http://schemas.openxmlformats.org/officeDocument/2006/relationships" ref="L279" display="European Parliament joint ITRE–LIBE amendments 1261–1564, 27 July 2026" ns661:id="rIdVerifiedPET661"/>
    <x:hyperlink xmlns:ns662="http://schemas.openxmlformats.org/officeDocument/2006/relationships" ref="O279" display="Official amendment signatories" ns662:id="rIdVerifiedPET662"/>
    <x:hyperlink xmlns:ns663="http://schemas.openxmlformats.org/officeDocument/2006/relationships" ref="L280" display="European Parliament joint ITRE–LIBE amendments 1261–1564, 27 July 2026" ns663:id="rIdVerifiedPET663"/>
    <x:hyperlink xmlns:ns664="http://schemas.openxmlformats.org/officeDocument/2006/relationships" ref="O280" display="Official amendment signatories" ns664:id="rIdVerifiedPET664"/>
    <x:hyperlink xmlns:ns665="http://schemas.openxmlformats.org/officeDocument/2006/relationships" ref="L281" display="European Parliament joint ITRE–LIBE amendments 1261–1564, 27 July 2026" ns665:id="rIdVerifiedPET665"/>
    <x:hyperlink xmlns:ns666="http://schemas.openxmlformats.org/officeDocument/2006/relationships" ref="O281" display="Official amendment signatories" ns666:id="rIdVerifiedPET666"/>
    <x:hyperlink xmlns:ns667="http://schemas.openxmlformats.org/officeDocument/2006/relationships" ref="L282" display="European Parliament joint ITRE–LIBE amendments 1261–1564, 27 July 2026" ns667:id="rIdVerifiedPET667"/>
    <x:hyperlink xmlns:ns668="http://schemas.openxmlformats.org/officeDocument/2006/relationships" ref="O282" display="Official amendment signatories" ns668:id="rIdVerifiedPET668"/>
    <x:hyperlink xmlns:ns669="http://schemas.openxmlformats.org/officeDocument/2006/relationships" ref="L283" display="European Parliament joint ITRE–LIBE amendments 1261–1564, 27 July 2026" ns669:id="rIdVerifiedPET669"/>
    <x:hyperlink xmlns:ns670="http://schemas.openxmlformats.org/officeDocument/2006/relationships" ref="O283" display="Official amendment signatories" ns670:id="rIdVerifiedPET670"/>
    <x:hyperlink xmlns:ns671="http://schemas.openxmlformats.org/officeDocument/2006/relationships" ref="L284" display="European Parliament joint ITRE–LIBE amendments 1261–1564, 27 July 2026" ns671:id="rIdVerifiedPET671"/>
    <x:hyperlink xmlns:ns672="http://schemas.openxmlformats.org/officeDocument/2006/relationships" ref="O284" display="Official amendment signatories" ns672:id="rIdVerifiedPET672"/>
    <x:hyperlink xmlns:ns673="http://schemas.openxmlformats.org/officeDocument/2006/relationships" ref="L285" display="Digital Omnibus: amendments 1565–1740 (PE791.874v01-00)" ns673:id="rIdVerifiedPET673"/>
    <x:hyperlink xmlns:ns674="http://schemas.openxmlformats.org/officeDocument/2006/relationships" ref="O285" display="Official amendment signatories" ns674:id="rIdVerifiedPET674"/>
    <x:hyperlink xmlns:ns675="http://schemas.openxmlformats.org/officeDocument/2006/relationships" ref="L286" display="Digital Omnibus: amendments 1565–1740 (PE791.874v01-00)" ns675:id="rIdVerifiedPET675"/>
    <x:hyperlink xmlns:ns676="http://schemas.openxmlformats.org/officeDocument/2006/relationships" ref="O286" display="Official amendment signatories" ns676:id="rIdVerifiedPET676"/>
    <x:hyperlink xmlns:ns677="http://schemas.openxmlformats.org/officeDocument/2006/relationships" ref="L287" display="Digital Omnibus: amendments 1565–1740 (PE791.874v01-00)" ns677:id="rIdVerifiedPET677"/>
    <x:hyperlink xmlns:ns678="http://schemas.openxmlformats.org/officeDocument/2006/relationships" ref="O287" display="Official amendment signatories" ns678:id="rIdVerifiedPET678"/>
    <x:hyperlink xmlns:ns679="http://schemas.openxmlformats.org/officeDocument/2006/relationships" ref="L288" display="Digital Omnibus: amendments 1565–1740 (PE791.874v01-00)" ns679:id="rIdVerifiedPET679"/>
    <x:hyperlink xmlns:ns680="http://schemas.openxmlformats.org/officeDocument/2006/relationships" ref="O288" display="Official amendment signatories" ns680:id="rIdVerifiedPET680"/>
    <x:hyperlink xmlns:ns681="http://schemas.openxmlformats.org/officeDocument/2006/relationships" ref="L289" display="Digital Omnibus: amendments 1565–1740 (PE791.874v01-00)" ns681:id="rIdVerifiedPET681"/>
    <x:hyperlink xmlns:ns682="http://schemas.openxmlformats.org/officeDocument/2006/relationships" ref="O289" display="Official amendment signatories" ns682:id="rIdVerifiedPET682"/>
    <x:hyperlink xmlns:ns683="http://schemas.openxmlformats.org/officeDocument/2006/relationships" ref="L290" display="Digital Omnibus: amendments 1565–1740 (PE791.874v01-00)" ns683:id="rIdVerifiedPET683"/>
    <x:hyperlink xmlns:ns684="http://schemas.openxmlformats.org/officeDocument/2006/relationships" ref="O290" display="Official amendment signatories" ns684:id="rIdVerifiedPET684"/>
    <x:hyperlink xmlns:ns685="http://schemas.openxmlformats.org/officeDocument/2006/relationships" ref="L291" display="Digital Omnibus: amendments 1565–1740 (PE791.874v01-00)" ns685:id="rIdVerifiedPET685"/>
    <x:hyperlink xmlns:ns686="http://schemas.openxmlformats.org/officeDocument/2006/relationships" ref="O291" display="Official amendment signatories" ns686:id="rIdVerifiedPET686"/>
    <x:hyperlink xmlns:ns687="http://schemas.openxmlformats.org/officeDocument/2006/relationships" ref="L292" display="Digital Omnibus: amendments 1565–1740 (PE791.874v01-00)" ns687:id="rIdVerifiedPET687"/>
    <x:hyperlink xmlns:ns688="http://schemas.openxmlformats.org/officeDocument/2006/relationships" ref="O292" display="Official amendment signatories" ns688:id="rIdVerifiedPET688"/>
    <x:hyperlink xmlns:ns689="http://schemas.openxmlformats.org/officeDocument/2006/relationships" ref="L293" display="Digital Omnibus: amendments 1565–1740 (PE791.874v01-00)" ns689:id="rIdVerifiedPET689"/>
    <x:hyperlink xmlns:ns690="http://schemas.openxmlformats.org/officeDocument/2006/relationships" ref="O293" display="Official amendment signatories" ns690:id="rIdVerifiedPET690"/>
    <x:hyperlink xmlns:ns691="http://schemas.openxmlformats.org/officeDocument/2006/relationships" ref="L294" display="Digital Omnibus: amendments 1565–1740 (PE791.874v01-00)" ns691:id="rIdVerifiedPET691"/>
    <x:hyperlink xmlns:ns692="http://schemas.openxmlformats.org/officeDocument/2006/relationships" ref="O294" display="Official amendment signatories" ns692:id="rIdVerifiedPET692"/>
    <x:hyperlink xmlns:ns693="http://schemas.openxmlformats.org/officeDocument/2006/relationships" ref="L295" display="Digital Omnibus: amendments 1565–1740 (PE791.874v01-00)" ns693:id="rIdVerifiedPET693"/>
    <x:hyperlink xmlns:ns694="http://schemas.openxmlformats.org/officeDocument/2006/relationships" ref="O295" display="Official amendment signatories" ns694:id="rIdVerifiedPET694"/>
    <x:hyperlink xmlns:ns695="http://schemas.openxmlformats.org/officeDocument/2006/relationships" ref="L296" display="Digital Omnibus: amendments 1565–1740 (PE791.874v01-00)" ns695:id="rIdVerifiedPET695"/>
    <x:hyperlink xmlns:ns696="http://schemas.openxmlformats.org/officeDocument/2006/relationships" ref="O296" display="Official amendment signatories" ns696:id="rIdVerifiedPET696"/>
    <x:hyperlink xmlns:ns697="http://schemas.openxmlformats.org/officeDocument/2006/relationships" ref="L297" display="Digital Omnibus: amendments 1565–1740 (PE791.874v01-00)" ns697:id="rIdVerifiedPET697"/>
    <x:hyperlink xmlns:ns698="http://schemas.openxmlformats.org/officeDocument/2006/relationships" ref="O297" display="Official amendment signatories" ns698:id="rIdVerifiedPET698"/>
    <x:hyperlink xmlns:ns699="http://schemas.openxmlformats.org/officeDocument/2006/relationships" ref="L298" display="Digital Omnibus: amendments 1565–1740 (PE791.874v01-00)" ns699:id="rIdVerifiedPET699"/>
    <x:hyperlink xmlns:ns700="http://schemas.openxmlformats.org/officeDocument/2006/relationships" ref="O298" display="Official amendment signatories" ns700:id="rIdVerifiedPET700"/>
    <x:hyperlink xmlns:ns701="http://schemas.openxmlformats.org/officeDocument/2006/relationships" ref="L299" display="Digital Omnibus: amendments 1565–1740 (PE791.874v01-00)" ns701:id="rIdVerifiedPET701"/>
    <x:hyperlink xmlns:ns702="http://schemas.openxmlformats.org/officeDocument/2006/relationships" ref="O299" display="Official amendment signatories" ns702:id="rIdVerifiedPET702"/>
    <x:hyperlink xmlns:ns703="http://schemas.openxmlformats.org/officeDocument/2006/relationships" ref="L300" display="Digital Omnibus: amendments 1565–1740 (PE791.874v01-00)" ns703:id="rIdVerifiedPET703"/>
    <x:hyperlink xmlns:ns704="http://schemas.openxmlformats.org/officeDocument/2006/relationships" ref="O300" display="Official amendment signatories" ns704:id="rIdVerifiedPET704"/>
    <x:hyperlink xmlns:ns705="http://schemas.openxmlformats.org/officeDocument/2006/relationships" ref="L301" display="Digital Omnibus: amendments 1565–1740 (PE791.874v01-00)" ns705:id="rIdVerifiedPET705"/>
    <x:hyperlink xmlns:ns706="http://schemas.openxmlformats.org/officeDocument/2006/relationships" ref="O301" display="Official amendment signatories" ns706:id="rIdVerifiedPET706"/>
    <x:hyperlink xmlns:ns707="http://schemas.openxmlformats.org/officeDocument/2006/relationships" ref="L302" display="Digital Omnibus: amendments 1565–1740 (PE791.874v01-00)" ns707:id="rIdVerifiedPET707"/>
    <x:hyperlink xmlns:ns708="http://schemas.openxmlformats.org/officeDocument/2006/relationships" ref="O302" display="Official amendment signatories" ns708:id="rIdVerifiedPET708"/>
    <x:hyperlink xmlns:ns709="http://schemas.openxmlformats.org/officeDocument/2006/relationships" ref="L303" display="Digital Omnibus: amendments 1565–1740 (PE791.874v01-00)" ns709:id="rIdVerifiedPET709"/>
    <x:hyperlink xmlns:ns710="http://schemas.openxmlformats.org/officeDocument/2006/relationships" ref="O303" display="Official amendment signatories" ns710:id="rIdVerifiedPET710"/>
    <x:hyperlink xmlns:ns711="http://schemas.openxmlformats.org/officeDocument/2006/relationships" ref="L304" display="Digital Omnibus: amendments 1565–1740 (PE791.874v01-00)" ns711:id="rIdVerifiedPET711"/>
    <x:hyperlink xmlns:ns712="http://schemas.openxmlformats.org/officeDocument/2006/relationships" ref="O304" display="Official amendment signatories" ns712:id="rIdVerifiedPET712"/>
    <x:hyperlink xmlns:ns713="http://schemas.openxmlformats.org/officeDocument/2006/relationships" ref="L305" display="Digital Omnibus: amendments 1565–1740 (PE791.874v01-00)" ns713:id="rIdVerifiedPET713"/>
    <x:hyperlink xmlns:ns714="http://schemas.openxmlformats.org/officeDocument/2006/relationships" ref="O305" display="Official amendment signatories" ns714:id="rIdVerifiedPET714"/>
    <x:hyperlink xmlns:ns715="http://schemas.openxmlformats.org/officeDocument/2006/relationships" ref="L306" display="Digital Omnibus: amendments 1565–1740 (PE791.874v01-00)" ns715:id="rIdVerifiedPET715"/>
    <x:hyperlink xmlns:ns716="http://schemas.openxmlformats.org/officeDocument/2006/relationships" ref="O306" display="Official amendment signatories" ns716:id="rIdVerifiedPET716"/>
    <x:hyperlink xmlns:ns717="http://schemas.openxmlformats.org/officeDocument/2006/relationships" ref="L307" display="Digital Omnibus: amendments 1565–1740 (PE791.874v01-00)" ns717:id="rIdVerifiedPET717"/>
    <x:hyperlink xmlns:ns718="http://schemas.openxmlformats.org/officeDocument/2006/relationships" ref="O307" display="Official amendment signatories" ns718:id="rIdVerifiedPET718"/>
    <x:hyperlink xmlns:ns719="http://schemas.openxmlformats.org/officeDocument/2006/relationships" ref="L308" display="Digital Omnibus: amendments 1565–1740 (PE791.874v01-00)" ns719:id="rIdVerifiedPET719"/>
    <x:hyperlink xmlns:ns720="http://schemas.openxmlformats.org/officeDocument/2006/relationships" ref="O308" display="Official amendment signatories" ns720:id="rIdVerifiedPET720"/>
    <x:hyperlink xmlns:ns721="http://schemas.openxmlformats.org/officeDocument/2006/relationships" ref="L309" display="Digital Omnibus: amendments 1565–1740 (PE791.874v01-00)" ns721:id="rIdVerifiedPET721"/>
    <x:hyperlink xmlns:ns722="http://schemas.openxmlformats.org/officeDocument/2006/relationships" ref="O309" display="Official amendment signatories" ns722:id="rIdVerifiedPET722"/>
    <x:hyperlink xmlns:ns723="http://schemas.openxmlformats.org/officeDocument/2006/relationships" ref="L310" display="Digital Omnibus: amendments 1565–1740 (PE791.874v01-00)" ns723:id="rIdVerifiedPET723"/>
    <x:hyperlink xmlns:ns724="http://schemas.openxmlformats.org/officeDocument/2006/relationships" ref="O310" display="Official amendment signatories" ns724:id="rIdVerifiedPET724"/>
    <x:hyperlink xmlns:ns725="http://schemas.openxmlformats.org/officeDocument/2006/relationships" ref="L311" display="Digital Omnibus: amendments 1565–1740 (PE791.874v01-00)" ns725:id="rIdVerifiedPET725"/>
    <x:hyperlink xmlns:ns726="http://schemas.openxmlformats.org/officeDocument/2006/relationships" ref="O311" display="Official amendment signatories" ns726:id="rIdVerifiedPET726"/>
    <x:hyperlink xmlns:ns727="http://schemas.openxmlformats.org/officeDocument/2006/relationships" ref="L312" display="Digital Omnibus: amendments 1565–1740 (PE791.874v01-00)" ns727:id="rIdVerifiedPET727"/>
    <x:hyperlink xmlns:ns728="http://schemas.openxmlformats.org/officeDocument/2006/relationships" ref="O312" display="Official amendment signatories" ns728:id="rIdVerifiedPET728"/>
    <x:hyperlink xmlns:ns729="http://schemas.openxmlformats.org/officeDocument/2006/relationships" ref="L313" display="Joint ITRE/LIBE amendments PE791.883v01-00" ns729:id="rIdVerifiedPET729"/>
    <x:hyperlink xmlns:ns730="http://schemas.openxmlformats.org/officeDocument/2006/relationships" ref="N313" display="Supporting official source" ns730:id="rIdVerifiedPET730"/>
    <x:hyperlink xmlns:ns731="http://schemas.openxmlformats.org/officeDocument/2006/relationships" ref="O313" display="Official amendment signatories" ns731:id="rIdVerifiedPET731"/>
    <x:hyperlink xmlns:ns732="http://schemas.openxmlformats.org/officeDocument/2006/relationships" ref="L314" display="Joint ITRE/LIBE amendments PE791.883v01-00" ns732:id="rIdVerifiedPET732"/>
    <x:hyperlink xmlns:ns733="http://schemas.openxmlformats.org/officeDocument/2006/relationships" ref="N314" display="Supporting official source" ns733:id="rIdVerifiedPET733"/>
    <x:hyperlink xmlns:ns734="http://schemas.openxmlformats.org/officeDocument/2006/relationships" ref="O314" display="Official amendment signatories" ns734:id="rIdVerifiedPET734"/>
    <x:hyperlink xmlns:ns735="http://schemas.openxmlformats.org/officeDocument/2006/relationships" ref="L315" display="Joint ITRE/LIBE amendments PE791.883v01-00" ns735:id="rIdVerifiedPET735"/>
    <x:hyperlink xmlns:ns736="http://schemas.openxmlformats.org/officeDocument/2006/relationships" ref="N315" display="Supporting official source" ns736:id="rIdVerifiedPET736"/>
    <x:hyperlink xmlns:ns737="http://schemas.openxmlformats.org/officeDocument/2006/relationships" ref="O315" display="Official amendment signatories" ns737:id="rIdVerifiedPET737"/>
    <x:hyperlink xmlns:ns738="http://schemas.openxmlformats.org/officeDocument/2006/relationships" ref="N91" display="Official procedure and document list" ns738:id="rIdVerifiedPET738"/>
    <x:hyperlink xmlns:ns739="http://schemas.openxmlformats.org/officeDocument/2006/relationships" ref="N92" display="Official procedure and document list" ns739:id="rIdVerifiedPET739"/>
    <x:hyperlink xmlns:ns740="http://schemas.openxmlformats.org/officeDocument/2006/relationships" ref="N93" display="Official procedure and document list" ns740:id="rIdVerifiedPET740"/>
    <x:hyperlink xmlns:ns741="http://schemas.openxmlformats.org/officeDocument/2006/relationships" ref="N94" display="Official procedure and document list" ns741:id="rIdVerifiedPET741"/>
    <x:hyperlink xmlns:ns742="http://schemas.openxmlformats.org/officeDocument/2006/relationships" ref="N95" display="Official procedure and document list" ns742:id="rIdVerifiedPET742"/>
    <x:hyperlink xmlns:ns743="http://schemas.openxmlformats.org/officeDocument/2006/relationships" ref="N96" display="Official procedure and document list" ns743:id="rIdVerifiedPET743"/>
    <x:hyperlink xmlns:ns744="http://schemas.openxmlformats.org/officeDocument/2006/relationships" ref="N97" display="Official procedure and document list" ns744:id="rIdVerifiedPET744"/>
    <x:hyperlink xmlns:ns745="http://schemas.openxmlformats.org/officeDocument/2006/relationships" ref="N98" display="Official procedure and document list" ns745:id="rIdVerifiedPET745"/>
    <x:hyperlink xmlns:ns746="http://schemas.openxmlformats.org/officeDocument/2006/relationships" ref="N99" display="Official procedure and document list" ns746:id="rIdVerifiedPET746"/>
    <x:hyperlink xmlns:ns747="http://schemas.openxmlformats.org/officeDocument/2006/relationships" ref="N100" display="Official procedure and document list" ns747:id="rIdVerifiedPET747"/>
    <x:hyperlink xmlns:ns748="http://schemas.openxmlformats.org/officeDocument/2006/relationships" ref="N101" display="Official procedure and document list" ns748:id="rIdVerifiedPET748"/>
    <x:hyperlink xmlns:ns749="http://schemas.openxmlformats.org/officeDocument/2006/relationships" ref="N102" display="Official procedure and document list" ns749:id="rIdVerifiedPET749"/>
    <x:hyperlink xmlns:ns750="http://schemas.openxmlformats.org/officeDocument/2006/relationships" ref="N103" display="Official procedure and document list" ns750:id="rIdVerifiedPET750"/>
    <x:hyperlink xmlns:ns751="http://schemas.openxmlformats.org/officeDocument/2006/relationships" ref="N104" display="Official procedure and document list" ns751:id="rIdVerifiedPET751"/>
    <x:hyperlink xmlns:ns752="http://schemas.openxmlformats.org/officeDocument/2006/relationships" ref="N105" display="Official procedure and document list" ns752:id="rIdVerifiedPET752"/>
    <x:hyperlink xmlns:ns753="http://schemas.openxmlformats.org/officeDocument/2006/relationships" ref="N106" display="Official procedure and document list" ns753:id="rIdVerifiedPET753"/>
    <x:hyperlink xmlns:ns754="http://schemas.openxmlformats.org/officeDocument/2006/relationships" ref="N107" display="Official procedure and document list" ns754:id="rIdVerifiedPET754"/>
    <x:hyperlink xmlns:ns755="http://schemas.openxmlformats.org/officeDocument/2006/relationships" ref="N108" display="Official procedure and document list" ns755:id="rIdVerifiedPET755"/>
    <x:hyperlink xmlns:ns756="http://schemas.openxmlformats.org/officeDocument/2006/relationships" ref="N109" display="Official procedure and document list" ns756:id="rIdVerifiedPET756"/>
    <x:hyperlink xmlns:ns757="http://schemas.openxmlformats.org/officeDocument/2006/relationships" ref="N110" display="Official procedure and document list" ns757:id="rIdVerifiedPET757"/>
    <x:hyperlink xmlns:ns758="http://schemas.openxmlformats.org/officeDocument/2006/relationships" ref="N111" display="Official procedure and document list" ns758:id="rIdVerifiedPET758"/>
    <x:hyperlink xmlns:ns759="http://schemas.openxmlformats.org/officeDocument/2006/relationships" ref="N112" display="Official procedure and document list" ns759:id="rIdVerifiedPET759"/>
    <x:hyperlink xmlns:ns760="http://schemas.openxmlformats.org/officeDocument/2006/relationships" ref="N113" display="Official procedure and document list" ns760:id="rIdVerifiedPET760"/>
    <x:hyperlink xmlns:ns761="http://schemas.openxmlformats.org/officeDocument/2006/relationships" ref="N114" display="Official procedure and document list" ns761:id="rIdVerifiedPET761"/>
    <x:hyperlink xmlns:ns762="http://schemas.openxmlformats.org/officeDocument/2006/relationships" ref="N115" display="Official procedure and document list" ns762:id="rIdVerifiedPET762"/>
    <x:hyperlink xmlns:ns763="http://schemas.openxmlformats.org/officeDocument/2006/relationships" ref="N116" display="Official procedure and document list" ns763:id="rIdVerifiedPET763"/>
    <x:hyperlink xmlns:ns764="http://schemas.openxmlformats.org/officeDocument/2006/relationships" ref="N117" display="Official procedure and document list" ns764:id="rIdVerifiedPET764"/>
    <x:hyperlink xmlns:ns765="http://schemas.openxmlformats.org/officeDocument/2006/relationships" ref="N118" display="Official procedure and document list" ns765:id="rIdVerifiedPET765"/>
    <x:hyperlink xmlns:ns766="http://schemas.openxmlformats.org/officeDocument/2006/relationships" ref="N119" display="Official procedure and document list" ns766:id="rIdVerifiedPET766"/>
    <x:hyperlink xmlns:ns767="http://schemas.openxmlformats.org/officeDocument/2006/relationships" ref="N120" display="Official procedure and document list" ns767:id="rIdVerifiedPET767"/>
    <x:hyperlink xmlns:ns768="http://schemas.openxmlformats.org/officeDocument/2006/relationships" ref="N121" display="Official procedure and document list" ns768:id="rIdVerifiedPET768"/>
    <x:hyperlink xmlns:ns769="http://schemas.openxmlformats.org/officeDocument/2006/relationships" ref="N122" display="Official procedure and document list" ns769:id="rIdVerifiedPET769"/>
    <x:hyperlink xmlns:ns770="http://schemas.openxmlformats.org/officeDocument/2006/relationships" ref="N123" display="Official procedure and document list" ns770:id="rIdVerifiedPET770"/>
    <x:hyperlink xmlns:ns771="http://schemas.openxmlformats.org/officeDocument/2006/relationships" ref="N124" display="Official procedure and document list" ns771:id="rIdVerifiedPET771"/>
    <x:hyperlink xmlns:ns772="http://schemas.openxmlformats.org/officeDocument/2006/relationships" ref="N125" display="Official procedure and document list" ns772:id="rIdVerifiedPET772"/>
    <x:hyperlink xmlns:ns773="http://schemas.openxmlformats.org/officeDocument/2006/relationships" ref="N126" display="Official procedure and document list" ns773:id="rIdVerifiedPET773"/>
    <x:hyperlink xmlns:ns774="http://schemas.openxmlformats.org/officeDocument/2006/relationships" ref="N127" display="Official procedure and document list" ns774:id="rIdVerifiedPET774"/>
    <x:hyperlink xmlns:ns775="http://schemas.openxmlformats.org/officeDocument/2006/relationships" ref="N128" display="Official procedure and document list" ns775:id="rIdVerifiedPET775"/>
    <x:hyperlink xmlns:ns776="http://schemas.openxmlformats.org/officeDocument/2006/relationships" ref="N129" display="Official procedure and document list" ns776:id="rIdVerifiedPET776"/>
    <x:hyperlink xmlns:ns777="http://schemas.openxmlformats.org/officeDocument/2006/relationships" ref="N130" display="Official procedure and document list" ns777:id="rIdVerifiedPET777"/>
    <x:hyperlink xmlns:ns778="http://schemas.openxmlformats.org/officeDocument/2006/relationships" ref="N131" display="Official procedure and document list" ns778:id="rIdVerifiedPET778"/>
    <x:hyperlink xmlns:ns779="http://schemas.openxmlformats.org/officeDocument/2006/relationships" ref="N132" display="Official procedure and document list" ns779:id="rIdVerifiedPET779"/>
    <x:hyperlink xmlns:ns780="http://schemas.openxmlformats.org/officeDocument/2006/relationships" ref="N133" display="Official procedure and document list" ns780:id="rIdVerifiedPET780"/>
    <x:hyperlink xmlns:ns781="http://schemas.openxmlformats.org/officeDocument/2006/relationships" ref="N134" display="Official procedure and document list" ns781:id="rIdVerifiedPET781"/>
    <x:hyperlink xmlns:ns782="http://schemas.openxmlformats.org/officeDocument/2006/relationships" ref="N135" display="Official procedure and document list" ns782:id="rIdVerifiedPET782"/>
    <x:hyperlink xmlns:ns783="http://schemas.openxmlformats.org/officeDocument/2006/relationships" ref="N136" display="Official procedure and document list" ns783:id="rIdVerifiedPET783"/>
    <x:hyperlink xmlns:ns784="http://schemas.openxmlformats.org/officeDocument/2006/relationships" ref="N137" display="Official procedure and document list" ns784:id="rIdVerifiedPET784"/>
    <x:hyperlink xmlns:ns785="http://schemas.openxmlformats.org/officeDocument/2006/relationships" ref="N138" display="Official procedure and document list" ns785:id="rIdVerifiedPET785"/>
    <x:hyperlink xmlns:ns786="http://schemas.openxmlformats.org/officeDocument/2006/relationships" ref="N139" display="Official procedure and document list" ns786:id="rIdVerifiedPET786"/>
    <x:hyperlink xmlns:ns787="http://schemas.openxmlformats.org/officeDocument/2006/relationships" ref="N140" display="Official procedure and document list" ns787:id="rIdVerifiedPET787"/>
    <x:hyperlink xmlns:ns788="http://schemas.openxmlformats.org/officeDocument/2006/relationships" ref="N141" display="Official procedure and document list" ns788:id="rIdVerifiedPET788"/>
    <x:hyperlink xmlns:ns789="http://schemas.openxmlformats.org/officeDocument/2006/relationships" ref="N142" display="Official procedure and document list" ns789:id="rIdVerifiedPET789"/>
    <x:hyperlink xmlns:ns790="http://schemas.openxmlformats.org/officeDocument/2006/relationships" ref="N143" display="Official procedure and document list" ns790:id="rIdVerifiedPET790"/>
    <x:hyperlink xmlns:ns791="http://schemas.openxmlformats.org/officeDocument/2006/relationships" ref="N144" display="Official procedure and document list" ns791:id="rIdVerifiedPET791"/>
    <x:hyperlink xmlns:ns792="http://schemas.openxmlformats.org/officeDocument/2006/relationships" ref="N145" display="Official procedure and document list" ns792:id="rIdVerifiedPET792"/>
    <x:hyperlink xmlns:ns793="http://schemas.openxmlformats.org/officeDocument/2006/relationships" ref="N146" display="Official procedure and document list" ns793:id="rIdVerifiedPET793"/>
    <x:hyperlink xmlns:ns794="http://schemas.openxmlformats.org/officeDocument/2006/relationships" ref="N147" display="Official procedure and document list" ns794:id="rIdVerifiedPET794"/>
    <x:hyperlink xmlns:ns795="http://schemas.openxmlformats.org/officeDocument/2006/relationships" ref="N148" display="Official procedure and document list" ns795:id="rIdVerifiedPET795"/>
    <x:hyperlink xmlns:ns796="http://schemas.openxmlformats.org/officeDocument/2006/relationships" ref="N149" display="Official procedure and document list" ns796:id="rIdVerifiedPET796"/>
    <x:hyperlink xmlns:ns797="http://schemas.openxmlformats.org/officeDocument/2006/relationships" ref="N150" display="Official procedure and document list" ns797:id="rIdVerifiedPET797"/>
    <x:hyperlink xmlns:ns798="http://schemas.openxmlformats.org/officeDocument/2006/relationships" ref="N151" display="Official procedure and document list" ns798:id="rIdVerifiedPET798"/>
    <x:hyperlink xmlns:ns799="http://schemas.openxmlformats.org/officeDocument/2006/relationships" ref="N152" display="Official procedure and document list" ns799:id="rIdVerifiedPET799"/>
    <x:hyperlink xmlns:ns800="http://schemas.openxmlformats.org/officeDocument/2006/relationships" ref="N153" display="Official procedure and document list" ns800:id="rIdVerifiedPET800"/>
    <x:hyperlink xmlns:ns801="http://schemas.openxmlformats.org/officeDocument/2006/relationships" ref="N154" display="Official procedure and document list" ns801:id="rIdVerifiedPET801"/>
    <x:hyperlink xmlns:ns802="http://schemas.openxmlformats.org/officeDocument/2006/relationships" ref="N155" display="Official procedure and document list" ns802:id="rIdVerifiedPET802"/>
    <x:hyperlink xmlns:ns803="http://schemas.openxmlformats.org/officeDocument/2006/relationships" ref="N156" display="Official procedure and document list" ns803:id="rIdVerifiedPET803"/>
    <x:hyperlink xmlns:ns804="http://schemas.openxmlformats.org/officeDocument/2006/relationships" ref="N157" display="Official procedure and document list" ns804:id="rIdVerifiedPET804"/>
    <x:hyperlink xmlns:ns805="http://schemas.openxmlformats.org/officeDocument/2006/relationships" ref="N158" display="Official procedure and document list" ns805:id="rIdVerifiedPET805"/>
    <x:hyperlink xmlns:ns806="http://schemas.openxmlformats.org/officeDocument/2006/relationships" ref="N159" display="Official procedure and document list" ns806:id="rIdVerifiedPET806"/>
    <x:hyperlink xmlns:ns807="http://schemas.openxmlformats.org/officeDocument/2006/relationships" ref="N160" display="Official procedure and document list" ns807:id="rIdVerifiedPET807"/>
    <x:hyperlink xmlns:ns808="http://schemas.openxmlformats.org/officeDocument/2006/relationships" ref="N161" display="Official procedure and document list" ns808:id="rIdVerifiedPET808"/>
    <x:hyperlink xmlns:ns809="http://schemas.openxmlformats.org/officeDocument/2006/relationships" ref="N162" display="Official procedure and document list" ns809:id="rIdVerifiedPET809"/>
    <x:hyperlink xmlns:ns810="http://schemas.openxmlformats.org/officeDocument/2006/relationships" ref="N163" display="Official procedure and document list" ns810:id="rIdVerifiedPET810"/>
    <x:hyperlink xmlns:ns811="http://schemas.openxmlformats.org/officeDocument/2006/relationships" ref="N164" display="Official procedure and document list" ns811:id="rIdVerifiedPET811"/>
    <x:hyperlink xmlns:ns812="http://schemas.openxmlformats.org/officeDocument/2006/relationships" ref="N165" display="Official procedure and document list" ns812:id="rIdVerifiedPET812"/>
    <x:hyperlink xmlns:ns813="http://schemas.openxmlformats.org/officeDocument/2006/relationships" ref="N166" display="Official procedure and document list" ns813:id="rIdVerifiedPET813"/>
    <x:hyperlink xmlns:ns814="http://schemas.openxmlformats.org/officeDocument/2006/relationships" ref="N167" display="Official procedure and document list" ns814:id="rIdVerifiedPET814"/>
    <x:hyperlink xmlns:ns815="http://schemas.openxmlformats.org/officeDocument/2006/relationships" ref="N168" display="Official procedure and document list" ns815:id="rIdVerifiedPET815"/>
    <x:hyperlink xmlns:ns816="http://schemas.openxmlformats.org/officeDocument/2006/relationships" ref="N169" display="Official procedure and document list" ns816:id="rIdVerifiedPET816"/>
    <x:hyperlink xmlns:ns817="http://schemas.openxmlformats.org/officeDocument/2006/relationships" ref="N170" display="Official procedure and document list" ns817:id="rIdVerifiedPET817"/>
    <x:hyperlink xmlns:ns818="http://schemas.openxmlformats.org/officeDocument/2006/relationships" ref="N203" display="Official procedure and document list" ns818:id="rIdVerifiedPET818"/>
    <x:hyperlink xmlns:ns819="http://schemas.openxmlformats.org/officeDocument/2006/relationships" ref="N204" display="Official procedure and document list" ns819:id="rIdVerifiedPET819"/>
    <x:hyperlink xmlns:ns820="http://schemas.openxmlformats.org/officeDocument/2006/relationships" ref="N205" display="Official procedure and document list" ns820:id="rIdVerifiedPET820"/>
    <x:hyperlink xmlns:ns821="http://schemas.openxmlformats.org/officeDocument/2006/relationships" ref="N206" display="Official procedure and document list" ns821:id="rIdVerifiedPET821"/>
    <x:hyperlink xmlns:ns822="http://schemas.openxmlformats.org/officeDocument/2006/relationships" ref="N207" display="Official procedure and document list" ns822:id="rIdVerifiedPET822"/>
    <x:hyperlink xmlns:ns823="http://schemas.openxmlformats.org/officeDocument/2006/relationships" ref="N208" display="Official procedure and document list" ns823:id="rIdVerifiedPET823"/>
    <x:hyperlink xmlns:ns824="http://schemas.openxmlformats.org/officeDocument/2006/relationships" ref="N209" display="Official procedure and document list" ns824:id="rIdVerifiedPET824"/>
    <x:hyperlink xmlns:ns825="http://schemas.openxmlformats.org/officeDocument/2006/relationships" ref="N210" display="Official procedure and document list" ns825:id="rIdVerifiedPET825"/>
    <x:hyperlink xmlns:ns826="http://schemas.openxmlformats.org/officeDocument/2006/relationships" ref="N211" display="Official procedure and document list" ns826:id="rIdVerifiedPET826"/>
    <x:hyperlink xmlns:ns827="http://schemas.openxmlformats.org/officeDocument/2006/relationships" ref="N212" display="Official procedure and document list" ns827:id="rIdVerifiedPET827"/>
    <x:hyperlink xmlns:ns828="http://schemas.openxmlformats.org/officeDocument/2006/relationships" ref="N213" display="Official procedure and document list" ns828:id="rIdVerifiedPET828"/>
    <x:hyperlink xmlns:ns829="http://schemas.openxmlformats.org/officeDocument/2006/relationships" ref="N214" display="Official procedure and document list" ns829:id="rIdVerifiedPET829"/>
    <x:hyperlink xmlns:ns830="http://schemas.openxmlformats.org/officeDocument/2006/relationships" ref="N215" display="Official procedure and document list" ns830:id="rIdVerifiedPET830"/>
    <x:hyperlink xmlns:ns831="http://schemas.openxmlformats.org/officeDocument/2006/relationships" ref="N216" display="Official procedure and document list" ns831:id="rIdVerifiedPET831"/>
    <x:hyperlink xmlns:ns832="http://schemas.openxmlformats.org/officeDocument/2006/relationships" ref="N217" display="Official procedure and document list" ns832:id="rIdVerifiedPET832"/>
    <x:hyperlink xmlns:ns833="http://schemas.openxmlformats.org/officeDocument/2006/relationships" ref="N218" display="Official procedure and document list" ns833:id="rIdVerifiedPET833"/>
    <x:hyperlink xmlns:ns834="http://schemas.openxmlformats.org/officeDocument/2006/relationships" ref="N219" display="Official procedure and document list" ns834:id="rIdVerifiedPET834"/>
    <x:hyperlink xmlns:ns835="http://schemas.openxmlformats.org/officeDocument/2006/relationships" ref="N220" display="Official procedure and document list" ns835:id="rIdVerifiedPET835"/>
    <x:hyperlink xmlns:ns836="http://schemas.openxmlformats.org/officeDocument/2006/relationships" ref="N221" display="Official procedure and document list" ns836:id="rIdVerifiedPET836"/>
    <x:hyperlink xmlns:ns837="http://schemas.openxmlformats.org/officeDocument/2006/relationships" ref="N222" display="Official procedure and document list" ns837:id="rIdVerifiedPET837"/>
    <x:hyperlink xmlns:ns838="http://schemas.openxmlformats.org/officeDocument/2006/relationships" ref="N223" display="Official procedure and document list" ns838:id="rIdVerifiedPET838"/>
    <x:hyperlink xmlns:ns839="http://schemas.openxmlformats.org/officeDocument/2006/relationships" ref="N224" display="Official procedure and document list" ns839:id="rIdVerifiedPET839"/>
    <x:hyperlink xmlns:ns840="http://schemas.openxmlformats.org/officeDocument/2006/relationships" ref="N225" display="Official procedure and document list" ns840:id="rIdVerifiedPET840"/>
    <x:hyperlink xmlns:ns841="http://schemas.openxmlformats.org/officeDocument/2006/relationships" ref="N226" display="Official procedure and document list" ns841:id="rIdVerifiedPET841"/>
    <x:hyperlink xmlns:ns842="http://schemas.openxmlformats.org/officeDocument/2006/relationships" ref="N227" display="Official procedure and document list" ns842:id="rIdVerifiedPET842"/>
    <x:hyperlink xmlns:ns843="http://schemas.openxmlformats.org/officeDocument/2006/relationships" ref="N228" display="Official procedure and document list" ns843:id="rIdVerifiedPET843"/>
    <x:hyperlink xmlns:ns844="http://schemas.openxmlformats.org/officeDocument/2006/relationships" ref="N229" display="Official procedure and document list" ns844:id="rIdVerifiedPET844"/>
    <x:hyperlink xmlns:ns845="http://schemas.openxmlformats.org/officeDocument/2006/relationships" ref="N230" display="Official procedure and document list" ns845:id="rIdVerifiedPET845"/>
    <x:hyperlink xmlns:ns846="http://schemas.openxmlformats.org/officeDocument/2006/relationships" ref="N231" display="Official procedure and document list" ns846:id="rIdVerifiedPET846"/>
    <x:hyperlink xmlns:ns847="http://schemas.openxmlformats.org/officeDocument/2006/relationships" ref="N232" display="Official procedure and document list" ns847:id="rIdVerifiedPET847"/>
    <x:hyperlink xmlns:ns848="http://schemas.openxmlformats.org/officeDocument/2006/relationships" ref="N233" display="Official procedure and document list" ns848:id="rIdVerifiedPET848"/>
    <x:hyperlink xmlns:ns849="http://schemas.openxmlformats.org/officeDocument/2006/relationships" ref="N234" display="Official procedure and document list" ns849:id="rIdVerifiedPET849"/>
    <x:hyperlink xmlns:ns850="http://schemas.openxmlformats.org/officeDocument/2006/relationships" ref="N235" display="Official procedure and document list" ns850:id="rIdVerifiedPET850"/>
    <x:hyperlink xmlns:ns851="http://schemas.openxmlformats.org/officeDocument/2006/relationships" ref="N236" display="Official procedure and document list" ns851:id="rIdVerifiedPET851"/>
    <x:hyperlink xmlns:ns852="http://schemas.openxmlformats.org/officeDocument/2006/relationships" ref="N237" display="Official procedure and document list" ns852:id="rIdVerifiedPET852"/>
    <x:hyperlink xmlns:ns853="http://schemas.openxmlformats.org/officeDocument/2006/relationships" ref="N238" display="Official procedure and document list" ns853:id="rIdVerifiedPET853"/>
    <x:hyperlink xmlns:ns854="http://schemas.openxmlformats.org/officeDocument/2006/relationships" ref="N239" display="Official procedure and document list" ns854:id="rIdVerifiedPET854"/>
    <x:hyperlink xmlns:ns855="http://schemas.openxmlformats.org/officeDocument/2006/relationships" ref="N240" display="Official procedure and document list" ns855:id="rIdVerifiedPET855"/>
    <x:hyperlink xmlns:ns856="http://schemas.openxmlformats.org/officeDocument/2006/relationships" ref="N241" display="Official procedure and document list" ns856:id="rIdVerifiedPET856"/>
    <x:hyperlink xmlns:ns857="http://schemas.openxmlformats.org/officeDocument/2006/relationships" ref="N242" display="Official procedure and document list" ns857:id="rIdVerifiedPET857"/>
    <x:hyperlink xmlns:ns858="http://schemas.openxmlformats.org/officeDocument/2006/relationships" ref="N243" display="Official procedure and document list" ns858:id="rIdVerifiedPET858"/>
    <x:hyperlink xmlns:ns859="http://schemas.openxmlformats.org/officeDocument/2006/relationships" ref="N244" display="Official procedure and document list" ns859:id="rIdVerifiedPET859"/>
    <x:hyperlink xmlns:ns860="http://schemas.openxmlformats.org/officeDocument/2006/relationships" ref="N245" display="Official procedure and document list" ns860:id="rIdVerifiedPET860"/>
    <x:hyperlink xmlns:ns861="http://schemas.openxmlformats.org/officeDocument/2006/relationships" ref="N246" display="Official procedure and document list" ns861:id="rIdVerifiedPET861"/>
    <x:hyperlink xmlns:ns862="http://schemas.openxmlformats.org/officeDocument/2006/relationships" ref="N247" display="Official procedure and document list" ns862:id="rIdVerifiedPET862"/>
    <x:hyperlink xmlns:ns863="http://schemas.openxmlformats.org/officeDocument/2006/relationships" ref="N248" display="Official procedure and document list" ns863:id="rIdVerifiedPET863"/>
    <x:hyperlink xmlns:ns864="http://schemas.openxmlformats.org/officeDocument/2006/relationships" ref="N249" display="Official procedure and document list" ns864:id="rIdVerifiedPET864"/>
    <x:hyperlink xmlns:ns865="http://schemas.openxmlformats.org/officeDocument/2006/relationships" ref="N250" display="Official procedure and document list" ns865:id="rIdVerifiedPET865"/>
    <x:hyperlink xmlns:ns866="http://schemas.openxmlformats.org/officeDocument/2006/relationships" ref="N251" display="Official procedure and document list" ns866:id="rIdVerifiedPET866"/>
    <x:hyperlink xmlns:ns867="http://schemas.openxmlformats.org/officeDocument/2006/relationships" ref="N252" display="Official procedure and document list" ns867:id="rIdVerifiedPET867"/>
    <x:hyperlink xmlns:ns868="http://schemas.openxmlformats.org/officeDocument/2006/relationships" ref="N253" display="Official procedure and document list" ns868:id="rIdVerifiedPET868"/>
    <x:hyperlink xmlns:ns869="http://schemas.openxmlformats.org/officeDocument/2006/relationships" ref="N254" display="Official procedure and document list" ns869:id="rIdVerifiedPET869"/>
    <x:hyperlink xmlns:ns870="http://schemas.openxmlformats.org/officeDocument/2006/relationships" ref="N255" display="Official procedure and document list" ns870:id="rIdVerifiedPET870"/>
    <x:hyperlink xmlns:ns871="http://schemas.openxmlformats.org/officeDocument/2006/relationships" ref="N256" display="Official procedure and document list" ns871:id="rIdVerifiedPET871"/>
    <x:hyperlink xmlns:ns872="http://schemas.openxmlformats.org/officeDocument/2006/relationships" ref="N257" display="Official procedure and document list" ns872:id="rIdVerifiedPET872"/>
    <x:hyperlink xmlns:ns873="http://schemas.openxmlformats.org/officeDocument/2006/relationships" ref="N258" display="Official procedure and document list" ns873:id="rIdVerifiedPET873"/>
    <x:hyperlink xmlns:ns874="http://schemas.openxmlformats.org/officeDocument/2006/relationships" ref="N259" display="Official procedure and document list" ns874:id="rIdVerifiedPET874"/>
    <x:hyperlink xmlns:ns875="http://schemas.openxmlformats.org/officeDocument/2006/relationships" ref="N260" display="Official procedure and document list" ns875:id="rIdVerifiedPET875"/>
    <x:hyperlink xmlns:ns876="http://schemas.openxmlformats.org/officeDocument/2006/relationships" ref="N261" display="Official procedure and document list" ns876:id="rIdVerifiedPET876"/>
    <x:hyperlink xmlns:ns877="http://schemas.openxmlformats.org/officeDocument/2006/relationships" ref="N262" display="Official procedure and document list" ns877:id="rIdVerifiedPET877"/>
    <x:hyperlink xmlns:ns878="http://schemas.openxmlformats.org/officeDocument/2006/relationships" ref="N263" display="Official procedure and document list" ns878:id="rIdVerifiedPET878"/>
    <x:hyperlink xmlns:ns879="http://schemas.openxmlformats.org/officeDocument/2006/relationships" ref="N264" display="Official procedure and document list" ns879:id="rIdVerifiedPET879"/>
    <x:hyperlink xmlns:ns880="http://schemas.openxmlformats.org/officeDocument/2006/relationships" ref="N265" display="Official procedure and document list" ns880:id="rIdVerifiedPET880"/>
    <x:hyperlink xmlns:ns881="http://schemas.openxmlformats.org/officeDocument/2006/relationships" ref="N266" display="Official procedure and document list" ns881:id="rIdVerifiedPET881"/>
    <x:hyperlink xmlns:ns882="http://schemas.openxmlformats.org/officeDocument/2006/relationships" ref="N267" display="Official procedure and document list" ns882:id="rIdVerifiedPET882"/>
    <x:hyperlink xmlns:ns883="http://schemas.openxmlformats.org/officeDocument/2006/relationships" ref="N268" display="Official procedure and document list" ns883:id="rIdVerifiedPET883"/>
    <x:hyperlink xmlns:ns884="http://schemas.openxmlformats.org/officeDocument/2006/relationships" ref="N269" display="Official procedure and document list" ns884:id="rIdVerifiedPET884"/>
    <x:hyperlink xmlns:ns885="http://schemas.openxmlformats.org/officeDocument/2006/relationships" ref="N270" display="Official procedure and document list" ns885:id="rIdVerifiedPET885"/>
    <x:hyperlink xmlns:ns886="http://schemas.openxmlformats.org/officeDocument/2006/relationships" ref="N271" display="Official procedure and document list" ns886:id="rIdVerifiedPET886"/>
    <x:hyperlink xmlns:ns887="http://schemas.openxmlformats.org/officeDocument/2006/relationships" ref="N272" display="Official procedure and document list" ns887:id="rIdVerifiedPET887"/>
    <x:hyperlink xmlns:ns888="http://schemas.openxmlformats.org/officeDocument/2006/relationships" ref="N273" display="Official procedure and document list" ns888:id="rIdVerifiedPET888"/>
    <x:hyperlink xmlns:ns889="http://schemas.openxmlformats.org/officeDocument/2006/relationships" ref="N274" display="Official procedure and document list" ns889:id="rIdVerifiedPET889"/>
    <x:hyperlink xmlns:ns890="http://schemas.openxmlformats.org/officeDocument/2006/relationships" ref="N275" display="Official procedure and document list" ns890:id="rIdVerifiedPET890"/>
    <x:hyperlink xmlns:ns891="http://schemas.openxmlformats.org/officeDocument/2006/relationships" ref="N276" display="Official procedure and document list" ns891:id="rIdVerifiedPET891"/>
    <x:hyperlink xmlns:ns892="http://schemas.openxmlformats.org/officeDocument/2006/relationships" ref="N277" display="Official procedure and document list" ns892:id="rIdVerifiedPET892"/>
    <x:hyperlink xmlns:ns893="http://schemas.openxmlformats.org/officeDocument/2006/relationships" ref="N278" display="Official procedure and document list" ns893:id="rIdVerifiedPET893"/>
    <x:hyperlink xmlns:ns894="http://schemas.openxmlformats.org/officeDocument/2006/relationships" ref="N279" display="Official procedure and document list" ns894:id="rIdVerifiedPET894"/>
    <x:hyperlink xmlns:ns895="http://schemas.openxmlformats.org/officeDocument/2006/relationships" ref="N280" display="Official procedure and document list" ns895:id="rIdVerifiedPET895"/>
    <x:hyperlink xmlns:ns896="http://schemas.openxmlformats.org/officeDocument/2006/relationships" ref="N281" display="Official procedure and document list" ns896:id="rIdVerifiedPET896"/>
    <x:hyperlink xmlns:ns897="http://schemas.openxmlformats.org/officeDocument/2006/relationships" ref="N282" display="Official procedure and document list" ns897:id="rIdVerifiedPET897"/>
    <x:hyperlink xmlns:ns898="http://schemas.openxmlformats.org/officeDocument/2006/relationships" ref="N283" display="Official procedure and document list" ns898:id="rIdVerifiedPET898"/>
    <x:hyperlink xmlns:ns899="http://schemas.openxmlformats.org/officeDocument/2006/relationships" ref="N284" display="Official procedure and document list" ns899:id="rIdVerifiedPET899"/>
    <x:hyperlink xmlns:ns900="http://schemas.openxmlformats.org/officeDocument/2006/relationships" ref="N285" display="Official procedure and document list" ns900:id="rIdVerifiedPET900"/>
    <x:hyperlink xmlns:ns901="http://schemas.openxmlformats.org/officeDocument/2006/relationships" ref="N286" display="Official procedure and document list" ns901:id="rIdVerifiedPET901"/>
    <x:hyperlink xmlns:ns902="http://schemas.openxmlformats.org/officeDocument/2006/relationships" ref="N287" display="Official procedure and document list" ns902:id="rIdVerifiedPET902"/>
    <x:hyperlink xmlns:ns903="http://schemas.openxmlformats.org/officeDocument/2006/relationships" ref="N288" display="Official procedure and document list" ns903:id="rIdVerifiedPET903"/>
    <x:hyperlink xmlns:ns904="http://schemas.openxmlformats.org/officeDocument/2006/relationships" ref="N289" display="Official procedure and document list" ns904:id="rIdVerifiedPET904"/>
    <x:hyperlink xmlns:ns905="http://schemas.openxmlformats.org/officeDocument/2006/relationships" ref="N290" display="Official procedure and document list" ns905:id="rIdVerifiedPET905"/>
    <x:hyperlink xmlns:ns906="http://schemas.openxmlformats.org/officeDocument/2006/relationships" ref="N291" display="Official procedure and document list" ns906:id="rIdVerifiedPET906"/>
    <x:hyperlink xmlns:ns907="http://schemas.openxmlformats.org/officeDocument/2006/relationships" ref="N292" display="Official procedure and document list" ns907:id="rIdVerifiedPET907"/>
    <x:hyperlink xmlns:ns908="http://schemas.openxmlformats.org/officeDocument/2006/relationships" ref="N293" display="Official procedure and document list" ns908:id="rIdVerifiedPET908"/>
    <x:hyperlink xmlns:ns909="http://schemas.openxmlformats.org/officeDocument/2006/relationships" ref="N294" display="Official procedure and document list" ns909:id="rIdVerifiedPET909"/>
    <x:hyperlink xmlns:ns910="http://schemas.openxmlformats.org/officeDocument/2006/relationships" ref="N295" display="Official procedure and document list" ns910:id="rIdVerifiedPET910"/>
    <x:hyperlink xmlns:ns911="http://schemas.openxmlformats.org/officeDocument/2006/relationships" ref="N296" display="Official procedure and document list" ns911:id="rIdVerifiedPET911"/>
    <x:hyperlink xmlns:ns912="http://schemas.openxmlformats.org/officeDocument/2006/relationships" ref="N297" display="Official procedure and document list" ns912:id="rIdVerifiedPET912"/>
    <x:hyperlink xmlns:ns913="http://schemas.openxmlformats.org/officeDocument/2006/relationships" ref="N298" display="Official procedure and document list" ns913:id="rIdVerifiedPET913"/>
    <x:hyperlink xmlns:ns914="http://schemas.openxmlformats.org/officeDocument/2006/relationships" ref="N299" display="Official procedure and document list" ns914:id="rIdVerifiedPET914"/>
    <x:hyperlink xmlns:ns915="http://schemas.openxmlformats.org/officeDocument/2006/relationships" ref="N300" display="Official procedure and document list" ns915:id="rIdVerifiedPET915"/>
    <x:hyperlink xmlns:ns916="http://schemas.openxmlformats.org/officeDocument/2006/relationships" ref="N301" display="Official procedure and document list" ns916:id="rIdVerifiedPET916"/>
    <x:hyperlink xmlns:ns917="http://schemas.openxmlformats.org/officeDocument/2006/relationships" ref="N302" display="Official procedure and document list" ns917:id="rIdVerifiedPET917"/>
    <x:hyperlink xmlns:ns918="http://schemas.openxmlformats.org/officeDocument/2006/relationships" ref="N303" display="Official procedure and document list" ns918:id="rIdVerifiedPET918"/>
    <x:hyperlink xmlns:ns919="http://schemas.openxmlformats.org/officeDocument/2006/relationships" ref="N304" display="Official procedure and document list" ns919:id="rIdVerifiedPET919"/>
    <x:hyperlink xmlns:ns920="http://schemas.openxmlformats.org/officeDocument/2006/relationships" ref="N305" display="Official procedure and document list" ns920:id="rIdVerifiedPET920"/>
    <x:hyperlink xmlns:ns921="http://schemas.openxmlformats.org/officeDocument/2006/relationships" ref="N306" display="Official procedure and document list" ns921:id="rIdVerifiedPET921"/>
    <x:hyperlink xmlns:ns922="http://schemas.openxmlformats.org/officeDocument/2006/relationships" ref="N307" display="Official procedure and document list" ns922:id="rIdVerifiedPET922"/>
    <x:hyperlink xmlns:ns923="http://schemas.openxmlformats.org/officeDocument/2006/relationships" ref="N308" display="Official procedure and document list" ns923:id="rIdVerifiedPET923"/>
    <x:hyperlink xmlns:ns924="http://schemas.openxmlformats.org/officeDocument/2006/relationships" ref="N309" display="Official procedure and document list" ns924:id="rIdVerifiedPET924"/>
    <x:hyperlink xmlns:ns925="http://schemas.openxmlformats.org/officeDocument/2006/relationships" ref="N310" display="Official procedure and document list" ns925:id="rIdVerifiedPET925"/>
    <x:hyperlink xmlns:ns926="http://schemas.openxmlformats.org/officeDocument/2006/relationships" ref="N311" display="Official procedure and document list" ns926:id="rIdVerifiedPET926"/>
    <x:hyperlink xmlns:ns927="http://schemas.openxmlformats.org/officeDocument/2006/relationships" ref="N312" display="Official procedure and document list" ns927:id="rIdVerifiedPET927"/>
  </x:hyperlinks>
  <x:pageMargins left="0.7" right="0.7" top="0.75" bottom="0.75" header="0.3" footer="0.3"/>
  <x:tableParts count="1">
    <x:tablePart xmlns:r="http://schemas.openxmlformats.org/officeDocument/2006/relationships" r:id="R61a299defe264b49"/>
  </x:tableParts>
</x:worksheet>
</file>

<file path=xl/worksheets/sheet4.xml><?xml version="1.0" encoding="utf-8"?>
<x:worksheet xmlns:x="http://schemas.openxmlformats.org/spreadsheetml/2006/main">
  <x:sheetPr>
    <x:tabColor rgb="FF223D60"/>
  </x:sheetPr>
  <x:sheetViews>
    <x:sheetView showGridLines="0" workbookViewId="0" tabSelected="0">
      <x:pane xSplit="1" ySplit="6" topLeftCell="B7" activePane="bottomRight" state="frozen"/>
    </x:sheetView>
  </x:sheetViews>
  <x:sheetFormatPr defaultRowHeight="15"/>
  <x:cols>
    <x:col min="1" max="1" width="43" hidden="0" customWidth="1"/>
    <x:col min="2" max="2" width="25" hidden="0" customWidth="1"/>
    <x:col min="3" max="3" width="38" hidden="0" customWidth="1"/>
    <x:col min="4" max="4" width="38" hidden="0" customWidth="1"/>
    <x:col min="5" max="5" width="38" hidden="0" customWidth="1"/>
    <x:col min="6" max="6" width="70" hidden="0" customWidth="1"/>
    <x:col min="7" max="7" width="52" hidden="0" customWidth="1"/>
    <x:col min="8" max="8" width="18" hidden="0" customWidth="1"/>
    <x:col min="9" max="9" width="38" hidden="0" customWidth="1"/>
    <x:col min="10" max="10" width="67" hidden="0" customWidth="1"/>
    <x:col min="11" max="11" width="36" hidden="0" customWidth="1"/>
    <x:col min="12" max="12" width="35" hidden="0" customWidth="1"/>
  </x:cols>
  <x:sheetData>
    <x:row r="1">
      <x:c r="A1" s="73"/>
      <x:c r="B1" s="73"/>
      <x:c r="C1" s="73"/>
      <x:c r="D1" s="73"/>
      <x:c r="E1" s="73"/>
      <x:c r="F1" s="73"/>
      <x:c r="G1" s="73"/>
      <x:c r="H1" s="73"/>
      <x:c r="I1" s="73"/>
      <x:c r="J1" s="73"/>
      <x:c r="K1" s="73"/>
      <x:c r="L1" s="73"/>
    </x:row>
    <x:row r="2" ht="30" customHeight="1">
      <x:c r="A2" s="105" t="str">
        <x:v>Guidance and decisions</x:v>
      </x:c>
      <x:c r="B2" s="100"/>
      <x:c r="C2" s="100"/>
      <x:c r="D2" s="100"/>
      <x:c r="E2" s="73"/>
      <x:c r="F2" s="73"/>
      <x:c r="G2" s="73"/>
      <x:c r="H2" s="73"/>
      <x:c r="I2" s="73"/>
      <x:c r="J2" s="73"/>
      <x:c r="K2" s="73"/>
      <x:c r="L2" s="73"/>
    </x:row>
    <x:row r="3" ht="24" customHeight="1">
      <x:c r="A3" s="102" t="inlineStr">
        <x:is>
          <x:t xml:space="preserve">57 entries • 17 specifically name PETs • Research cut-off: 19 September 2026 • Links checked: 24 September 2026</x:t>
        </x:is>
      </x:c>
      <x:c r="B3" s="100"/>
      <x:c r="C3" s="100"/>
      <x:c r="D3" s="100"/>
      <x:c r="E3" s="73"/>
      <x:c r="F3" s="73"/>
      <x:c r="G3" s="73"/>
      <x:c r="H3" s="73"/>
      <x:c r="I3" s="73"/>
      <x:c r="J3" s="73"/>
      <x:c r="K3" s="73"/>
      <x:c r="L3" s="73"/>
    </x:row>
    <x:row r="4" ht="32" customHeight="1">
      <x:c r="A4" s="108" t="str">
        <x:v>Yellow = “privacy-enhancing technologies” or “PET(s)” named in the cited text. Filter the PET mention column to find these entries.</x:v>
      </x:c>
      <x:c r="B4" s="109"/>
      <x:c r="C4" s="109"/>
      <x:c r="D4" s="109"/>
      <x:c r="E4" s="73"/>
      <x:c r="F4" s="73"/>
      <x:c r="G4" s="73"/>
      <x:c r="H4" s="73"/>
      <x:c r="I4" s="73"/>
      <x:c r="J4" s="73"/>
      <x:c r="K4" s="73"/>
      <x:c r="L4" s="73"/>
    </x:row>
    <x:row r="5">
      <x:c r="A5" s="77"/>
      <x:c r="B5" s="77"/>
      <x:c r="C5" s="77"/>
      <x:c r="D5" s="77"/>
      <x:c r="E5" s="77"/>
      <x:c r="F5" s="77"/>
      <x:c r="G5" s="77"/>
      <x:c r="H5" s="77"/>
      <x:c r="I5" s="77"/>
      <x:c r="J5" s="77"/>
      <x:c r="K5" s="77"/>
      <x:c r="L5" s="77"/>
    </x:row>
    <x:row r="6" ht="38" customHeight="1">
      <x:c r="A6" s="97" t="str">
        <x:v>Law / document</x:v>
      </x:c>
      <x:c r="B6" s="97" t="str">
        <x:v>PET mention</x:v>
      </x:c>
      <x:c r="C6" s="97" t="str">
        <x:v>Status</x:v>
      </x:c>
      <x:c r="D6" s="97" t="str">
        <x:v>Article / amendment</x:v>
      </x:c>
      <x:c r="E6" s="97" t="str">
        <x:v>Technology / technique</x:v>
      </x:c>
      <x:c r="F6" s="97" t="str">
        <x:v>What it says</x:v>
      </x:c>
      <x:c r="G6" s="97" t="str">
        <x:v>Legal effect</x:v>
      </x:c>
      <x:c r="H6" s="97" t="str">
        <x:v>Source date</x:v>
      </x:c>
      <x:c r="I6" s="97" t="str">
        <x:v>Official source</x:v>
      </x:c>
      <x:c r="J6" s="97" t="str">
        <x:v>Notes</x:v>
      </x:c>
      <x:c r="K6" s="97" t="str">
        <x:v>Supporting source</x:v>
      </x:c>
      <x:c r="L6" s="72"/>
    </x:row>
    <x:row r="7" ht="98" customHeight="1">
      <x:c r="A7" s="84" t="str">
        <x:v>European Parliament resolution on a European strategy for data — P9_TA(2021)0098</x:v>
      </x:c>
      <x:c r="B7" s="84" t="str">
        <x:v>PETs named</x:v>
      </x:c>
      <x:c r="C7" s="84" t="str">
        <x:v>European Parliament non-legislative resolution
Adopted historical policy position</x:v>
      </x:c>
      <x:c r="D7" s="84" t="str">
        <x:v>Paragraphs 51–52</x:v>
      </x:c>
      <x:c r="E7" s="84" t="str">
        <x:v>Privacy-enhancing/preserving technologies; anonymisation; aggregation</x:v>
      </x:c>
      <x:c r="F7" s="84" t="str">
        <x:v>Calls for PET-enabled secondary use, especially government data exchange, and cautions that aggregated social-media data must comply with GDPR or be genuinely anonymous. Calls for updated anonymisation guidance and research into reversal risks.</x:v>
      </x:c>
      <x:c r="G7" s="84" t="str">
        <x:v>Nonbinding parliamentary position; neither legislation nor an individual MEP amendment.</x:v>
      </x:c>
      <x:c r="H7" s="85" t="n">
        <x:v>44280.5</x:v>
      </x:c>
      <x:c r="I7" s="86" t="inlineStr">
        <x:is>
          <x:t xml:space="preserve">European Parliament resolution on a European strategy for data</x:t>
        </x:is>
      </x:c>
      <x:c r="J7" s="84" t="str">
        <x:v>Source wording: “privacy-enhancing and -preserving technologies” (Paragraph 51). Official adopted resolution text verified. Classified as policy discussion.</x:v>
      </x:c>
      <x:c r="K7" s="86" t="inlineStr">
        <x:is>
          <x:t xml:space="preserve">Alternative official PDF</x:t>
        </x:is>
      </x:c>
      <x:c r="L7" s="72"/>
    </x:row>
    <x:row r="8" ht="112" customHeight="1">
      <x:c r="A8" s="84" t="str">
        <x:v>EDPB Guidelines 4/2019 on Article 25 — data protection by design and default</x:v>
      </x:c>
      <x:c r="B8" s="84" t="str">
        <x:v>PETs named</x:v>
      </x:c>
      <x:c r="C8" s="84" t="str">
        <x:v>EDPB guideline
Final v2.0</x:v>
      </x:c>
      <x:c r="D8" s="84" t="str">
        <x:v>Section 6, recommendations, p.30</x:v>
      </x:c>
      <x:c r="E8" s="84" t="str">
        <x:v>PETs; data minimisation; anonymisation</x:v>
      </x:c>
      <x:c r="F8" s="84" t="str">
        <x:v>Mature PETs can implement privacy by design where suitable for the risks; effectiveness and coverage of Article 25 must still be assessed.</x:v>
      </x:c>
      <x:c r="G8" s="84" t="str">
        <x:v>Non-binding interpretation of binding GDPR duties.</x:v>
      </x:c>
      <x:c r="H8" s="85" t="n">
        <x:v>44124.5</x:v>
      </x:c>
      <x:c r="I8" s="86" t="inlineStr">
        <x:is>
          <x:t xml:space="preserve">EDPB Guidelines 4/2019, v2.0</x:t>
        </x:is>
      </x:c>
      <x:c r="J8" s="84" t="str">
        <x:v>Source wording: “Privacy-enhancing technologies (PETs)” (Section 6, recommendations, printed p.30). Official full text inspected; status as verified on 19 September 2026.</x:v>
      </x:c>
      <x:c r="K8" s="86" t="str"/>
      <x:c r="L8" s="72"/>
    </x:row>
    <x:row r="9" ht="112" customHeight="1">
      <x:c r="A9" s="84" t="str">
        <x:v>EDPB Recommendations 01/2020 — supplementary transfer measures</x:v>
      </x:c>
      <x:c r="B9" s="84" t="str">
        <x:v>Named technique</x:v>
      </x:c>
      <x:c r="C9" s="84" t="str">
        <x:v>EDPB recommendation
Final v2.0</x:v>
      </x:c>
      <x:c r="D9" s="84" t="str">
        <x:v>Annex 2, Use Case 1, para.84, p.30</x:v>
      </x:c>
      <x:c r="E9" s="84" t="str">
        <x:v>Encryption; exporter-controlled keys</x:v>
      </x:c>
      <x:c r="F9" s="84" t="str">
        <x:v>Encrypted overseas storage can be effective where robust encryption and protected key custody prevent access to clear data.</x:v>
      </x:c>
      <x:c r="G9" s="84" t="str">
        <x:v>Non-binding transfer guidance.</x:v>
      </x:c>
      <x:c r="H9" s="85" t="n">
        <x:v>44365.5</x:v>
      </x:c>
      <x:c r="I9" s="86" t="inlineStr">
        <x:is>
          <x:t xml:space="preserve">EDPB Recommendations 01/2020</x:t>
        </x:is>
      </x:c>
      <x:c r="J9" s="84" t="str">
        <x:v>Official full text inspected; status as verified on 19 September 2026.</x:v>
      </x:c>
      <x:c r="K9" s="86" t="str"/>
      <x:c r="L9" s="72"/>
    </x:row>
    <x:row r="10" ht="112" customHeight="1">
      <x:c r="A10" s="84" t="str">
        <x:v>EDPB Recommendations 01/2020 — supplementary transfer measures</x:v>
      </x:c>
      <x:c r="B10" s="84" t="str">
        <x:v>Named technique</x:v>
      </x:c>
      <x:c r="C10" s="84" t="str">
        <x:v>EDPB recommendation
Final v2.0</x:v>
      </x:c>
      <x:c r="D10" s="84" t="str">
        <x:v>Annex 2, Use Case 2, paras.85–89, pp.31–32</x:v>
      </x:c>
      <x:c r="E10" s="84" t="str">
        <x:v>Pseudonymisation; separate re-identification information</x:v>
      </x:c>
      <x:c r="F10" s="84" t="str">
        <x:v>Recognises effective pseudonymisation subject to separation, sole control and assessment of recipient-state authorities’ auxiliary information.</x:v>
      </x:c>
      <x:c r="G10" s="84" t="str">
        <x:v>Non-binding transfer guidance.</x:v>
      </x:c>
      <x:c r="H10" s="85" t="n">
        <x:v>44365.5</x:v>
      </x:c>
      <x:c r="I10" s="86" t="inlineStr">
        <x:is>
          <x:t xml:space="preserve">EDPB Recommendations 01/2020</x:t>
        </x:is>
      </x:c>
      <x:c r="J10" s="84" t="str">
        <x:v>Official full text inspected; status as verified on 19 September 2026.</x:v>
      </x:c>
      <x:c r="K10" s="86" t="str"/>
      <x:c r="L10" s="72"/>
    </x:row>
    <x:row r="11" ht="112" customHeight="1">
      <x:c r="A11" s="84" t="str">
        <x:v>EDPB Recommendations 01/2020 — supplementary transfer measures</x:v>
      </x:c>
      <x:c r="B11" s="84" t="str">
        <x:v>Named technique</x:v>
      </x:c>
      <x:c r="C11" s="84" t="str">
        <x:v>EDPB recommendation
Final v2.0</x:v>
      </x:c>
      <x:c r="D11" s="84" t="str">
        <x:v>Annex 2, Use Cases 3–4, paras.90–91, pp.32–33</x:v>
      </x:c>
      <x:c r="E11" s="84" t="str">
        <x:v>Transport encryption; end-to-end encryption</x:v>
      </x:c>
      <x:c r="F11" s="84" t="str">
        <x:v>Specifies conditions for encryption protecting transit and transfers to legally protected recipients.</x:v>
      </x:c>
      <x:c r="G11" s="84" t="str">
        <x:v>Non-binding transfer guidance.</x:v>
      </x:c>
      <x:c r="H11" s="85" t="n">
        <x:v>44365.5</x:v>
      </x:c>
      <x:c r="I11" s="86" t="inlineStr">
        <x:is>
          <x:t xml:space="preserve">EDPB Recommendations 01/2020</x:t>
        </x:is>
      </x:c>
      <x:c r="J11" s="84" t="str">
        <x:v>Official full text inspected; status as verified on 19 September 2026.</x:v>
      </x:c>
      <x:c r="K11" s="86" t="str"/>
      <x:c r="L11" s="72"/>
    </x:row>
    <x:row r="12" ht="112" customHeight="1">
      <x:c r="A12" s="84" t="str">
        <x:v>EDPB Recommendations 01/2020 — supplementary transfer measures</x:v>
      </x:c>
      <x:c r="B12" s="84" t="str">
        <x:v>Named technique</x:v>
      </x:c>
      <x:c r="C12" s="84" t="str">
        <x:v>EDPB recommendation
Final v2.0</x:v>
      </x:c>
      <x:c r="D12" s="84" t="str">
        <x:v>Annex 2, Use Case 5, para.92, pp.33–34</x:v>
      </x:c>
      <x:c r="E12" s="84" t="str">
        <x:v>Secure multiparty computation; split processing</x:v>
      </x:c>
      <x:c r="F12" s="84" t="str">
        <x:v>Describes effective split processing where independent jurisdictions, adversary resistance and restrictions on combining pieces prevent reconstruction.</x:v>
      </x:c>
      <x:c r="G12" s="84" t="str">
        <x:v>Non-binding transfer guidance.</x:v>
      </x:c>
      <x:c r="H12" s="85" t="n">
        <x:v>44365.5</x:v>
      </x:c>
      <x:c r="I12" s="86" t="inlineStr">
        <x:is>
          <x:t xml:space="preserve">EDPB Recommendations 01/2020</x:t>
        </x:is>
      </x:c>
      <x:c r="J12" s="84" t="str">
        <x:v>Official full text inspected; status as verified on 19 September 2026.</x:v>
      </x:c>
      <x:c r="K12" s="86" t="str"/>
      <x:c r="L12" s="72"/>
    </x:row>
    <x:row r="13" ht="112" customHeight="1">
      <x:c r="A13" s="84" t="str">
        <x:v>EDPB Recommendations 01/2020 — supplementary transfer measures</x:v>
      </x:c>
      <x:c r="B13" s="84" t="str">
        <x:v>Named technique</x:v>
      </x:c>
      <x:c r="C13" s="84" t="str">
        <x:v>EDPB recommendation
Final v2.0</x:v>
      </x:c>
      <x:c r="D13" s="84" t="str">
        <x:v>Annex 2, Use Cases 6–7, paras.94–97, pp.34–35</x:v>
      </x:c>
      <x:c r="E13" s="84" t="str">
        <x:v>Encryption; pseudonymisation</x:v>
      </x:c>
      <x:c r="F13" s="84" t="str">
        <x:v>Encryption in transit and storage is insufficient where the importer needs clear data and holds keys under problematic surveillance conditions.</x:v>
      </x:c>
      <x:c r="G13" s="84" t="str">
        <x:v>Non-binding transfer guidance.</x:v>
      </x:c>
      <x:c r="H13" s="85" t="n">
        <x:v>44365.5</x:v>
      </x:c>
      <x:c r="I13" s="86" t="inlineStr">
        <x:is>
          <x:t xml:space="preserve">EDPB Recommendations 01/2020</x:t>
        </x:is>
      </x:c>
      <x:c r="J13" s="84" t="str">
        <x:v>Official full text inspected; status as verified on 19 September 2026.</x:v>
      </x:c>
      <x:c r="K13" s="86" t="str"/>
      <x:c r="L13" s="72"/>
    </x:row>
    <x:row r="14" ht="98" customHeight="1">
      <x:c r="A14" s="84" t="str">
        <x:v>Article 29 Working Party Opinion 05/2014 on Anonymisation Techniques (WP216)</x:v>
      </x:c>
      <x:c r="B14" s="84" t="str">
        <x:v>Named technique</x:v>
      </x:c>
      <x:c r="C14" s="84" t="str">
        <x:v>WP29 opinion
Adopted historical guidance; read with subsequent CJEU/EDPB developments</x:v>
      </x:c>
      <x:c r="D14" s="84" t="str">
        <x:v>Sections 3.1.1–3.1.3, especially 3.1.3, pp.12–16</x:v>
      </x:c>
      <x:c r="E14" s="84" t="str">
        <x:v>Noise addition; permutation; differential privacy</x:v>
      </x:c>
      <x:c r="F14" s="84" t="str">
        <x:v>Explains randomisation and differential privacy, including cumulative query risks and the need to assess disclosure through repeated outputs.</x:v>
      </x:c>
      <x:c r="G14" s="84" t="str">
        <x:v>Non-binding historical technical/legal guidance.</x:v>
      </x:c>
      <x:c r="H14" s="85" t="n">
        <x:v>41739.5</x:v>
      </x:c>
      <x:c r="I14" s="86" t="inlineStr">
        <x:is>
          <x:t xml:space="preserve">WP29 Opinion 05/2014</x:t>
        </x:is>
      </x:c>
      <x:c r="J14" s="84" t="str">
        <x:v>Official full text inspected. Predates GDPR and C-413/23 P; the EDPB’s 2026 anonymisation update remains a consultation draft.</x:v>
      </x:c>
      <x:c r="K14" s="86" t="str"/>
      <x:c r="L14" s="72"/>
    </x:row>
    <x:row r="15" ht="98" customHeight="1">
      <x:c r="A15" s="84" t="str">
        <x:v>Article 29 Working Party Opinion 05/2014 on Anonymisation Techniques (WP216)</x:v>
      </x:c>
      <x:c r="B15" s="84" t="str">
        <x:v>Named technique</x:v>
      </x:c>
      <x:c r="C15" s="84" t="str">
        <x:v>WP29 opinion
Adopted historical guidance; read with subsequent CJEU/EDPB developments</x:v>
      </x:c>
      <x:c r="D15" s="84" t="str">
        <x:v>Sections 3.2.1–3.2.2 and 4, pp.16–22</x:v>
      </x:c>
      <x:c r="E15" s="84" t="str">
        <x:v>k-anonymity; l-diversity; t-closeness; hashing; tokenisation</x:v>
      </x:c>
      <x:c r="F15" s="84" t="str">
        <x:v>Maps generalisation and pseudonymisation techniques against singling out, linkability and inference; replacing identifiers alone does not establish anonymity.</x:v>
      </x:c>
      <x:c r="G15" s="84" t="str">
        <x:v>Non-binding historical technical/legal guidance.</x:v>
      </x:c>
      <x:c r="H15" s="85" t="n">
        <x:v>41739.5</x:v>
      </x:c>
      <x:c r="I15" s="86" t="inlineStr">
        <x:is>
          <x:t xml:space="preserve">WP29 Opinion 05/2014</x:t>
        </x:is>
      </x:c>
      <x:c r="J15" s="84" t="str">
        <x:v>Official full text inspected. Do not present the 2014 approach as overriding later case law or draft EDPB updates.</x:v>
      </x:c>
      <x:c r="K15" s="86" t="str"/>
      <x:c r="L15" s="72"/>
    </x:row>
    <x:row r="16" ht="112" customHeight="1">
      <x:c r="A16" s="84" t="str">
        <x:v>EDPB Guidelines 01/2025 on Pseudonymisation</x:v>
      </x:c>
      <x:c r="B16" s="84" t="str">
        <x:v>Related privacy wording</x:v>
      </x:c>
      <x:c r="C16" s="84" t="str">
        <x:v>EDPB draft guideline
Consultation draft; consultation closed 14 March 2025; no final version identified</x:v>
      </x:c>
      <x:c r="D16" s="84" t="str">
        <x:v>Footnote 25 to paragraph 89, printed p.21 (2025 draft guidelines)</x:v>
      </x:c>
      <x:c r="E16" s="84" t="str">
        <x:v>Pseudonymisation; privacy-enhancing techniques</x:v>
      </x:c>
      <x:c r="F16" s="84" t="str">
        <x:v>Links pseudonymisation to privacy by design, risk reduction, legitimate interests and compatible reuse; it does not independently provide a lawful basis.</x:v>
      </x:c>
      <x:c r="G16" s="84" t="str">
        <x:v>Draft, non-binding.</x:v>
      </x:c>
      <x:c r="H16" s="85" t="n">
        <x:v>45673.5</x:v>
      </x:c>
      <x:c r="I16" s="86" t="inlineStr">
        <x:is>
          <x:t xml:space="preserve">EDPB Guidelines 01/2025 and official adoption summary</x:t>
        </x:is>
      </x:c>
      <x:c r="J16" s="84" t="str">
        <x:v>Source wording: “privacy enhancing techniques” (Footnote 25 to paragraph 89, printed p.21). Consultation page and official summary inspected; para.25 explicit-PET wording verified in official indexed PDF. Full PDF fetch failed. July 2026 web-scraping guidelines still cite this as a public-consultation version. Read with C-413/23 P.</x:v>
      </x:c>
      <x:c r="K16" s="86" t="inlineStr">
        <x:is>
          <x:t xml:space="preserve">Supporting official source</x:t>
        </x:is>
      </x:c>
      <x:c r="L16" s="72"/>
    </x:row>
    <x:row r="17" ht="98" customHeight="1">
      <x:c r="A17" s="84" t="str">
        <x:v>EDPB Guidelines 02/2026 on Anonymisation</x:v>
      </x:c>
      <x:c r="B17" s="84" t="str">
        <x:v>Named technique</x:v>
      </x:c>
      <x:c r="C17" s="84" t="str">
        <x:v>EDPB draft guideline
Draft v1.0; consultation open 8 July–30 October 2026</x:v>
      </x:c>
      <x:c r="D17" s="84" t="str">
        <x:v>Sections 3.2–3.5, especially paras.52–53 and 88–94</x:v>
      </x:c>
      <x:c r="E17" s="84" t="str">
        <x:v>Anonymisation; aggregation; anti-linkage and inference safeguards</x:v>
      </x:c>
      <x:c r="F17" s="84" t="str">
        <x:v>Offers contextual and simplified assessments. Tests no record isolation, no linkage and no inference; contextual assessments consider each relevant entity’s capabilities and changing auxiliary information.</x:v>
      </x:c>
      <x:c r="G17" s="84" t="str">
        <x:v>Draft, non-binding.</x:v>
      </x:c>
      <x:c r="H17" s="85" t="n">
        <x:v>46210.5</x:v>
      </x:c>
      <x:c r="I17" s="86" t="inlineStr">
        <x:is>
          <x:t xml:space="preserve">EDPB Guidelines 02/2026</x:t>
        </x:is>
      </x:c>
      <x:c r="J17" s="84" t="str">
        <x:v>Official full text inspected; status as verified on 19 September 2026.</x:v>
      </x:c>
      <x:c r="K17" s="86" t="inlineStr">
        <x:is>
          <x:t xml:space="preserve">Supporting official source</x:t>
        </x:is>
      </x:c>
      <x:c r="L17" s="72"/>
    </x:row>
    <x:row r="18" ht="84" customHeight="1">
      <x:c r="A18" s="84" t="str">
        <x:v>EDPB Opinion 28/2024 on data protection aspects of AI models</x:v>
      </x:c>
      <x:c r="B18" s="84" t="str">
        <x:v>Named technique</x:v>
      </x:c>
      <x:c r="C18" s="84" t="str">
        <x:v>EDPB Article 64(2) opinion
Adopted</x:v>
      </x:c>
      <x:c r="D18" s="84" t="str">
        <x:v>Paras.43, 47–55, especially 51–52, pp.16–18</x:v>
      </x:c>
      <x:c r="E18" s="84" t="str">
        <x:v>Differential privacy; anonymisation; pseudonymisation; training-data minimisation</x:v>
      </x:c>
      <x:c r="F18" s="84" t="str">
        <x:v>Expressly identifies differential privacy and de-identified training inputs as factors in assessing model anonymity; requires insignificant extraction/query disclosure likelihood and evidence of resistance to attacks.</x:v>
      </x:c>
      <x:c r="G18" s="84" t="str">
        <x:v>Non-binding consistency opinion; informs supervisory assessment.</x:v>
      </x:c>
      <x:c r="H18" s="85" t="n">
        <x:v>45643.5</x:v>
      </x:c>
      <x:c r="I18" s="86" t="inlineStr">
        <x:is>
          <x:t xml:space="preserve">EDPB Opinion 28/2024</x:t>
        </x:is>
      </x:c>
      <x:c r="J18" s="84" t="str">
        <x:v>Official full text inspected; status as verified on 19 September 2026.</x:v>
      </x:c>
      <x:c r="K18" s="86" t="str"/>
      <x:c r="L18" s="72"/>
    </x:row>
    <x:row r="19" ht="84" customHeight="1">
      <x:c r="A19" s="84" t="str">
        <x:v>EDPB Opinion 28/2024 on data protection aspects of AI models</x:v>
      </x:c>
      <x:c r="B19" s="84" t="str">
        <x:v>Named technique</x:v>
      </x:c>
      <x:c r="C19" s="84" t="str">
        <x:v>EDPB Article 64(2) opinion
Adopted</x:v>
      </x:c>
      <x:c r="D19" s="84" t="str">
        <x:v>Para.64, pp.20–21</x:v>
      </x:c>
      <x:c r="E19" s="84" t="str">
        <x:v>Synthetic data; anonymised data</x:v>
      </x:c>
      <x:c r="F19" s="84" t="str">
        <x:v>When personal data is used to address bias or errors, assess whether synthetic or anonymised alternatives can achieve the purpose.</x:v>
      </x:c>
      <x:c r="G19" s="84" t="str">
        <x:v>Non-binding consistency opinion.</x:v>
      </x:c>
      <x:c r="H19" s="85" t="n">
        <x:v>45643.5</x:v>
      </x:c>
      <x:c r="I19" s="86" t="inlineStr">
        <x:is>
          <x:t xml:space="preserve">EDPB Opinion 28/2024</x:t>
        </x:is>
      </x:c>
      <x:c r="J19" s="84" t="str">
        <x:v>Official full text inspected; status as verified on 19 September 2026.</x:v>
      </x:c>
      <x:c r="K19" s="86" t="str"/>
      <x:c r="L19" s="72"/>
    </x:row>
    <x:row r="20" ht="98" customHeight="1">
      <x:c r="A20" s="84" t="str">
        <x:v>EDPB Guidelines 03/2026 on web scraping in the context of generative AI</x:v>
      </x:c>
      <x:c r="B20" s="84" t="str">
        <x:v>Named technique</x:v>
      </x:c>
      <x:c r="C20" s="84" t="str">
        <x:v>EDPB draft guideline
Draft v1.0; consultation open 8 July–30 October 2026</x:v>
      </x:c>
      <x:c r="D20" s="84" t="str">
        <x:v>Safeguards discussion, pp.18–19, list items (g)–(i); p.13 footnote 18</x:v>
      </x:c>
      <x:c r="E20" s="84" t="str">
        <x:v>Anonymisation; pseudonymisation; placeholder identifiers; deduplication</x:v>
      </x:c>
      <x:c r="F20" s="84" t="str">
        <x:v>Recommends prompt removal/anonymisation of unnecessary scraped data, pseudonymised identifiers in training, and measures limiting memorisation and regurgitation.</x:v>
      </x:c>
      <x:c r="G20" s="84" t="str">
        <x:v>Draft, non-binding.</x:v>
      </x:c>
      <x:c r="H20" s="85" t="n">
        <x:v>46210.5</x:v>
      </x:c>
      <x:c r="I20" s="86" t="inlineStr">
        <x:is>
          <x:t xml:space="preserve">EDPB Guidelines 03/2026</x:t>
        </x:is>
      </x:c>
      <x:c r="J20" s="84" t="str">
        <x:v>Official full text inspected; status as verified on 19 September 2026.</x:v>
      </x:c>
      <x:c r="K20" s="86" t="inlineStr">
        <x:is>
          <x:t xml:space="preserve">Supporting official source</x:t>
        </x:is>
      </x:c>
      <x:c r="L20" s="72"/>
    </x:row>
    <x:row r="21" ht="112" customHeight="1">
      <x:c r="A21" s="84" t="str">
        <x:v>EDPB Guidelines 1/2026 on processing personal data for scientific research</x:v>
      </x:c>
      <x:c r="B21" s="84" t="str">
        <x:v>PETs named</x:v>
      </x:c>
      <x:c r="C21" s="84" t="str">
        <x:v>EDPB draft guideline
Consultation draft; feedback closed 25 June 2026; final version not identified</x:v>
      </x:c>
      <x:c r="D21" s="84" t="str">
        <x:v>Section 8.5, para.170, pp.64–66</x:v>
      </x:c>
      <x:c r="E21" s="84" t="str">
        <x:v>Homomorphic encryption; synthetic data; secure processing environments</x:v>
      </x:c>
      <x:c r="F21" s="84" t="str">
        <x:v>Explicitly lists PETs, including homomorphic encryption and synthetic data, among context-dependent safeguards supplementing anonymisation and pseudonymisation.</x:v>
      </x:c>
      <x:c r="G21" s="84" t="str">
        <x:v>Draft interpretation of Article 89 GDPR.</x:v>
      </x:c>
      <x:c r="H21" s="85" t="n">
        <x:v>46127.5</x:v>
      </x:c>
      <x:c r="I21" s="86" t="inlineStr">
        <x:is>
          <x:t xml:space="preserve">EDPB Guidelines 1/2026, official DPA-hosted copy</x:t>
        </x:is>
      </x:c>
      <x:c r="J21" s="84" t="str">
        <x:v>Source wording: “Privacy enhancing technologies (PETs)” (Section 8.5, paragraph 170, printed p.65). Full text read from Liechtenstein Data Protection Authority mirror; original EDPB PDF rate-limited. Official EDPB consultation page confirms draft stage.</x:v>
      </x:c>
      <x:c r="K21" s="86" t="inlineStr">
        <x:is>
          <x:t xml:space="preserve">Supporting official source</x:t>
        </x:is>
      </x:c>
      <x:c r="L21" s="72"/>
    </x:row>
    <x:row r="22" ht="98" customHeight="1">
      <x:c r="A22" s="84" t="str">
        <x:v>EDPB Guidelines 02/2025 on processing personal data through blockchain technologies</x:v>
      </x:c>
      <x:c r="B22" s="84" t="str">
        <x:v>Named technique</x:v>
      </x:c>
      <x:c r="C22" s="84" t="str">
        <x:v>EDPB guideline
Final v2.0</x:v>
      </x:c>
      <x:c r="D22" s="84" t="str">
        <x:v>Paras.24 and 51–55, pp.7 and 12–13</x:v>
      </x:c>
      <x:c r="E22" s="84" t="str">
        <x:v>Zero-knowledge proofs; encryption; salted/keyed hashes; cryptographic commitments</x:v>
      </x:c>
      <x:c r="F22" s="84" t="str">
        <x:v>Discusses hiding identifiers and alternative on-chain representations. Assesses reversibility, key compromise, algorithm longevity and remaining identification risks.</x:v>
      </x:c>
      <x:c r="G22" s="84" t="str">
        <x:v>Non-binding interpretation of GDPR.</x:v>
      </x:c>
      <x:c r="H22" s="85" t="n">
        <x:v>46210.5</x:v>
      </x:c>
      <x:c r="I22" s="86" t="inlineStr">
        <x:is>
          <x:t xml:space="preserve">EDPB Guidelines 02/2025, v2.0</x:t>
        </x:is>
      </x:c>
      <x:c r="J22" s="84" t="str">
        <x:v>Official full text inspected; status as verified on 19 September 2026.</x:v>
      </x:c>
      <x:c r="K22" s="86" t="str"/>
      <x:c r="L22" s="72"/>
    </x:row>
    <x:row r="23" ht="98" customHeight="1">
      <x:c r="A23" s="84" t="str">
        <x:v>EDPB Guidelines 02/2025 on processing personal data through blockchain technologies</x:v>
      </x:c>
      <x:c r="B23" s="84" t="str">
        <x:v>Named technique</x:v>
      </x:c>
      <x:c r="C23" s="84" t="str">
        <x:v>EDPB guideline
Final v2.0</x:v>
      </x:c>
      <x:c r="D23" s="84" t="str">
        <x:v>Annex A, Recommendations 11 and 16, paras.119–120 and 125, pp.23–24</x:v>
      </x:c>
      <x:c r="E23" s="84" t="str">
        <x:v>Anonymisation; deletion; protected off-chain data</x:v>
      </x:c>
      <x:c r="F23" s="84" t="str">
        <x:v>Architecture must support required retention and erasure; if neither deletion nor appropriate anonymisation is possible, personal data should not be stored on-chain.</x:v>
      </x:c>
      <x:c r="G23" s="84" t="str">
        <x:v>Non-binding interpretation of binding GDPR rights.</x:v>
      </x:c>
      <x:c r="H23" s="85" t="n">
        <x:v>46210.5</x:v>
      </x:c>
      <x:c r="I23" s="86" t="inlineStr">
        <x:is>
          <x:t xml:space="preserve">EDPB Guidelines 02/2025, v2.0</x:t>
        </x:is>
      </x:c>
      <x:c r="J23" s="84" t="str">
        <x:v>Official full text inspected; status as verified on 19 September 2026.</x:v>
      </x:c>
      <x:c r="K23" s="86" t="str"/>
      <x:c r="L23" s="72"/>
    </x:row>
    <x:row r="24" ht="98" customHeight="1">
      <x:c r="A24" s="84" t="str">
        <x:v>EDPB Guidelines 01/2020 — connected vehicles and mobility applications</x:v>
      </x:c>
      <x:c r="B24" s="84" t="str">
        <x:v>Named technique</x:v>
      </x:c>
      <x:c r="C24" s="84" t="str">
        <x:v>EDPB guideline
Final v2.0</x:v>
      </x:c>
      <x:c r="D24" s="84" t="str">
        <x:v>Section 2.4.1, paras.73–76; para.66</x:v>
      </x:c>
      <x:c r="E24" s="84" t="str">
        <x:v>Local/on-device processing; encrypted biometric templates</x:v>
      </x:c>
      <x:c r="F24" s="84" t="str">
        <x:v>Favours processing within the vehicle where possible, reducing transfers; recommends encrypted local biometric templates and avoiding storage of raw biometric input.</x:v>
      </x:c>
      <x:c r="G24" s="84" t="str">
        <x:v>Non-binding sectoral GDPR guidance.</x:v>
      </x:c>
      <x:c r="H24" s="85" t="n">
        <x:v>44264.5</x:v>
      </x:c>
      <x:c r="I24" s="86" t="inlineStr">
        <x:is>
          <x:t xml:space="preserve">EDPB Guidelines 01/2020</x:t>
        </x:is>
      </x:c>
      <x:c r="J24" s="84" t="str">
        <x:v>Official full text inspected; status as verified on 19 September 2026.</x:v>
      </x:c>
      <x:c r="K24" s="86" t="str"/>
      <x:c r="L24" s="72"/>
    </x:row>
    <x:row r="25" ht="98" customHeight="1">
      <x:c r="A25" s="84" t="str">
        <x:v>EDPB–EDPS Joint Opinion 2/2026 on the Digital Omnibus</x:v>
      </x:c>
      <x:c r="B25" s="84" t="str">
        <x:v>Named technique</x:v>
      </x:c>
      <x:c r="C25" s="84" t="str">
        <x:v>Joint legislative opinion
Adopted opinion on legislative proposal</x:v>
      </x:c>
      <x:c r="D25" s="84" t="str">
        <x:v>Section 3.1, paras.11–21, pp.9–11</x:v>
      </x:c>
      <x:c r="E25" s="84" t="str">
        <x:v>Pseudonymisation; anonymisation</x:v>
      </x:c>
      <x:c r="F25" s="84" t="str">
        <x:v>Opposes narrowing the personal-data definition; considers the proposed changes inconsistent with the boundaries of the CJEU’s contextual approach.</x:v>
      </x:c>
      <x:c r="G25" s="84" t="str">
        <x:v>Advisory legislative opinion; not adopted amendment.</x:v>
      </x:c>
      <x:c r="H25" s="85" t="n">
        <x:v>46063.5</x:v>
      </x:c>
      <x:c r="I25" s="86" t="inlineStr">
        <x:is>
          <x:t xml:space="preserve">EDPB–EDPS Joint Opinion 2/2026</x:t>
        </x:is>
      </x:c>
      <x:c r="J25" s="84" t="str">
        <x:v>Official full text inspected; status as verified on 19 September 2026.</x:v>
      </x:c>
      <x:c r="K25" s="86" t="str"/>
      <x:c r="L25" s="72"/>
    </x:row>
    <x:row r="26" ht="98" customHeight="1">
      <x:c r="A26" s="84" t="str">
        <x:v>EDPB–EDPS Joint Opinion 2/2026 on the Digital Omnibus</x:v>
      </x:c>
      <x:c r="B26" s="84" t="str">
        <x:v>Named technique</x:v>
      </x:c>
      <x:c r="C26" s="84" t="str">
        <x:v>Joint legislative opinion
Adopted opinion on legislative proposal</x:v>
      </x:c>
      <x:c r="D26" s="84" t="str">
        <x:v>Section 3.2, paras.22–25, pp.11–12</x:v>
      </x:c>
      <x:c r="E26" s="84" t="str">
        <x:v>Pseudonymisation; re-identification assessment</x:v>
      </x:c>
      <x:c r="F26" s="84" t="str">
        <x:v>Recommends deleting proposed GDPR Article 41a: implementing acts should not determine the personal-data boundary, and the practical effect of prescribed criteria is unclear.</x:v>
      </x:c>
      <x:c r="G26" s="84" t="str">
        <x:v>Advisory opposition to a proposed implementing-act power.</x:v>
      </x:c>
      <x:c r="H26" s="85" t="n">
        <x:v>46063.5</x:v>
      </x:c>
      <x:c r="I26" s="86" t="inlineStr">
        <x:is>
          <x:t xml:space="preserve">EDPB–EDPS Joint Opinion 2/2026</x:t>
        </x:is>
      </x:c>
      <x:c r="J26" s="84" t="str">
        <x:v>Official full text inspected; status as verified on 19 September 2026.</x:v>
      </x:c>
      <x:c r="K26" s="86" t="str"/>
      <x:c r="L26" s="72"/>
    </x:row>
    <x:row r="27" ht="84" customHeight="1">
      <x:c r="A27" s="84" t="str">
        <x:v>CJEU, EDPS v SRB, C-413/23 P</x:v>
      </x:c>
      <x:c r="B27" s="84" t="str">
        <x:v>Named technique</x:v>
      </x:c>
      <x:c r="C27" s="84" t="str">
        <x:v>CJEU judgment
Judgment delivered; case remitted in part</x:v>
      </x:c>
      <x:c r="D27" s="84" t="str">
        <x:v>Paras.68–86 and 103–110</x:v>
      </x:c>
      <x:c r="E27" s="84" t="str">
        <x:v>Pseudonymisation; contextual identifiability</x:v>
      </x:c>
      <x:c r="F27" s="84" t="str">
        <x:v>Pseudonymised data need not be personal for every recipient where identification is effectively prevented. The collecting controller’s transparency obligations remain assessed at collection from its perspective.</x:v>
      </x:c>
      <x:c r="G27" s="84" t="str">
        <x:v>Authoritative judicial interpretation of Regulation 2018/1725, relevant to equivalent GDPR concepts.</x:v>
      </x:c>
      <x:c r="H27" s="85" t="n">
        <x:v>45904.5</x:v>
      </x:c>
      <x:c r="I27" s="86" t="inlineStr">
        <x:is>
          <x:t xml:space="preserve">CJEU EDPS v SRB, C-413/23 P</x:t>
        </x:is>
      </x:c>
      <x:c r="J27" s="84" t="str">
        <x:v>Official full text inspected; status as verified on 19 September 2026.</x:v>
      </x:c>
      <x:c r="K27" s="86" t="str"/>
      <x:c r="L27" s="72"/>
    </x:row>
    <x:row r="28" ht="98" customHeight="1">
      <x:c r="A28" s="84" t="str">
        <x:v>EDPS–AEPD, 10 misunderstandings related to anonymisation</x:v>
      </x:c>
      <x:c r="B28" s="84" t="str">
        <x:v>Named technique</x:v>
      </x:c>
      <x:c r="C28" s="84" t="str">
        <x:v>Joint authority technical guidance
Published technical note</x:v>
      </x:c>
      <x:c r="D28" s="84" t="str">
        <x:v>Misunderstandings 1–2, 4–7 and 9, pp.3–7</x:v>
      </x:c>
      <x:c r="E28" s="84" t="str">
        <x:v>Anonymisation; encryption; pseudonymisation; generalisation; masking</x:v>
      </x:c>
      <x:c r="F28" s="84" t="str">
        <x:v>Explains that encryption is not automatically anonymisation and that re-identification risk depends on context, evolving information and technical capabilities; removing direct identifiers is insufficient.</x:v>
      </x:c>
      <x:c r="G28" s="84" t="str">
        <x:v>Non-binding technical guidance.</x:v>
      </x:c>
      <x:c r="H28" s="85" t="n">
        <x:v>44313.5</x:v>
      </x:c>
      <x:c r="I28" s="86" t="inlineStr">
        <x:is>
          <x:t xml:space="preserve">EDPS–AEPD anonymisation technical note</x:t>
        </x:is>
      </x:c>
      <x:c r="J28" s="84" t="str">
        <x:v>Official AEPD full-text copy inspected; EDPS original blocked. Predates C-413/23 P and EDPB 2026 draft.</x:v>
      </x:c>
      <x:c r="K28" s="86" t="inlineStr">
        <x:is>
          <x:t xml:space="preserve">Supporting official source</x:t>
        </x:is>
      </x:c>
      <x:c r="L28" s="72"/>
    </x:row>
    <x:row r="29" ht="112" customHeight="1">
      <x:c r="A29" s="84" t="str">
        <x:v>EDPS–AEPD TechDispatch 1/2025 — Federated Learning</x:v>
      </x:c>
      <x:c r="B29" s="84" t="str">
        <x:v>PETs named</x:v>
      </x:c>
      <x:c r="C29" s="84" t="str">
        <x:v>Joint authority technical report
Published report</x:v>
      </x:c>
      <x:c r="D29" s="84" t="str">
        <x:v>Sections 2, 4, 5.2.1 and 5.2.4, printed pp.5–6, 14–16, 20 and 22–23</x:v>
      </x:c>
      <x:c r="E29" s="84" t="str">
        <x:v>Federated learning; private set intersection; secure multiparty computation; secure aggregation; trusted execution environments; differential privacy; encryption</x:v>
      </x:c>
      <x:c r="F29" s="84" t="str">
        <x:v>Recognises federated learning as a potential PET. Recommends complementary safeguards for model-update leakage; describes PSI for distributed dataset checks, SMPC/secure aggregation, TEEs and differential privacy. Keeping raw data local does not establish anonymity.</x:v>
      </x:c>
      <x:c r="G29" s="84" t="str">
        <x:v>Non-binding technical report; expressly does not imply an EDPS policy position.</x:v>
      </x:c>
      <x:c r="H29" s="85" t="n">
        <x:v>45818.5</x:v>
      </x:c>
      <x:c r="I29" s="86" t="inlineStr">
        <x:is>
          <x:t xml:space="preserve">EDPS–AEPD TechDispatch on Federated Learning</x:t>
        </x:is>
      </x:c>
      <x:c r="J29" s="84" t="str">
        <x:v>Source wording: “Privacy Enhancing Technologies, commonly known as PETs” (Section 2, printed p.6). Full official AEPD copy inspected; disclaimer on printed p.26. EDPS landing page blocked.</x:v>
      </x:c>
      <x:c r="K29" s="86" t="inlineStr">
        <x:is>
          <x:t xml:space="preserve">Supporting official source</x:t>
        </x:is>
      </x:c>
      <x:c r="L29" s="72"/>
    </x:row>
    <x:row r="30" ht="98" customHeight="1">
      <x:c r="A30" s="84" t="str">
        <x:v>WP29 Statement on encryption and its impact on protection of individuals</x:v>
      </x:c>
      <x:c r="B30" s="84" t="str">
        <x:v>Named technique</x:v>
      </x:c>
      <x:c r="C30" s="84" t="str">
        <x:v>Authority policy statement
Adopted historical statement</x:v>
      </x:c>
      <x:c r="D30" s="84" t="str">
        <x:v>Key messages 1–4, pp.1–3</x:v>
      </x:c>
      <x:c r="E30" s="84" t="str">
        <x:v>Strong encryption; end-to-end encryption; encryption at rest</x:v>
      </x:c>
      <x:c r="F30" s="84" t="str">
        <x:v>Supports broadly available strong encryption and ideally end-to-end protection of communications; rejects compulsory backdoors and master keys as incompatible with reliable security.</x:v>
      </x:c>
      <x:c r="G30" s="84" t="str">
        <x:v>Non-binding collective data-protection-authority policy position.</x:v>
      </x:c>
      <x:c r="H30" s="85" t="n">
        <x:v>43201.5</x:v>
      </x:c>
      <x:c r="I30" s="86" t="inlineStr">
        <x:is>
          <x:t xml:space="preserve">WP29 encryption statement, official AEPD copy</x:t>
        </x:is>
      </x:c>
      <x:c r="J30" s="84" t="str">
        <x:v>Full three-page official mirror inspected; historical statement, not a statutory prohibition.</x:v>
      </x:c>
      <x:c r="K30" s="86" t="str"/>
      <x:c r="L30" s="72"/>
    </x:row>
    <x:row r="31" ht="84" customHeight="1">
      <x:c r="A31" s="84" t="str">
        <x:v>EDPB Opinion 11/2024 on facial recognition for airport passenger flow</x:v>
      </x:c>
      <x:c r="B31" s="84" t="str">
        <x:v>Named technique</x:v>
      </x:c>
      <x:c r="C31" s="84" t="str">
        <x:v>EDPB Article 64(2) opinion
Adopted; version 1.1 grammatical corrections 28 May 2024</x:v>
      </x:c>
      <x:c r="D31" s="84" t="str">
        <x:v>Sections 3.2.1–3.2.3; paras48–61 and conclusions95–99</x:v>
      </x:c>
      <x:c r="E31" s="84" t="str">
        <x:v>Local biometric-template storage; encryption with user-held keys; data compartmentalisation</x:v>
      </x:c>
      <x:c r="F31" s="84" t="str">
        <x:v>Finds passenger-controlled templates or encrypted templates with keys solely held by passengers potentially compatible with GDPR safeguards. Centralised operator-controlled identification scenarios fail the assessed necessity/proportionality and Article 25 requirements.</x:v>
      </x:c>
      <x:c r="G31" s="84" t="str">
        <x:v>Authoritative consistency opinion; assesses specified GDPR principles and safeguards, not every condition of lawful biometric processing.</x:v>
      </x:c>
      <x:c r="H31" s="85" t="n">
        <x:v>45435.5</x:v>
      </x:c>
      <x:c r="I31" s="86" t="inlineStr">
        <x:is>
          <x:t xml:space="preserve">EDPB Opinion 11/2024, official EDPB text</x:t>
        </x:is>
      </x:c>
      <x:c r="J31" s="84" t="str">
        <x:v>Full official mirror inspected. Consent validity and Articles 6/9 legal basis expressly outside assessment.</x:v>
      </x:c>
      <x:c r="K31" s="86" t="str"/>
      <x:c r="L31" s="72"/>
    </x:row>
    <x:row r="32" ht="112" customHeight="1">
      <x:c r="A32" s="84" t="str">
        <x:v>EDPB Guidelines 04/2020 on location data and contact tracing</x:v>
      </x:c>
      <x:c r="B32" s="84" t="str">
        <x:v>Named technique</x:v>
      </x:c>
      <x:c r="C32" s="84" t="str">
        <x:v>EDPB guidelines
Final adopted guidance; historical COVID-19 context</x:v>
      </x:c>
      <x:c r="D32" s="84" t="str">
        <x:v>Section 2.2 paras14–23; paras27,40–46; Annex summary p.12</x:v>
      </x:c>
      <x:c r="E32" s="84" t="str">
        <x:v>Anonymisation; rotating pseudonymous identifiers; cryptographic identifier generation; local processing; encryption</x:v>
      </x:c>
      <x:c r="F32" s="84" t="str">
        <x:v>Prefers anonymised location datasets; requires scrutiny of re-identification risk. Contact-tracing guidance supports minimal local processing, frequently renewed pseudonymous identifiers and state-of-the-art cryptography; both centralised and decentralised models require safeguards.</x:v>
      </x:c>
      <x:c r="G32" s="84" t="str">
        <x:v>Non-binding interpretation of GDPR/ePrivacy requirements; annex is non-exhaustive design guidance.</x:v>
      </x:c>
      <x:c r="H32" s="85" t="n">
        <x:v>43942.5</x:v>
      </x:c>
      <x:c r="I32" s="86" t="inlineStr">
        <x:is>
          <x:t xml:space="preserve">EDPB Guidelines 04/2020, adopted text with annex</x:t>
        </x:is>
      </x:c>
      <x:c r="J32" s="84" t="str">
        <x:v>Full official text inspected. Read anonymity discussion with subsequent CJEU case law and 2026 draft guidance.</x:v>
      </x:c>
      <x:c r="K32" s="86" t="inlineStr">
        <x:is>
          <x:t xml:space="preserve">Supporting official source</x:t>
        </x:is>
      </x:c>
      <x:c r="L32" s="72"/>
    </x:row>
    <x:row r="33" ht="84" customHeight="1">
      <x:c r="A33" s="84" t="str">
        <x:v>Commission Communication on Promoting Data Protection by Privacy Enhancing Technologies — COM(2007) 228 final</x:v>
      </x:c>
      <x:c r="B33" s="84" t="str">
        <x:v>PETs named</x:v>
      </x:c>
      <x:c r="C33" s="84" t="str">
        <x:v>Commission Communication
Adopted historical policy communication; nonbinding</x:v>
      </x:c>
      <x:c r="D33" s="84" t="str">
        <x:v>Sections 2–4, especially 2 (pp. 3–4), 3 (pp. 4–5), 4.2 (pp. 6–8)</x:v>
      </x:c>
      <x:c r="E33" s="84" t="str">
        <x:v>Automatic anonymisation; encryption; cookie blocking; privacy preference tools</x:v>
      </x:c>
      <x:c r="F33" s="84" t="str">
        <x:v>Defines and promotes PETs; calls for research, industry/public-sector deployment, standards, awareness and privacy seals. PETs complement enforceable privacy rules and do not discharge controllers' obligations.</x:v>
      </x:c>
      <x:c r="G33" s="84" t="str">
        <x:v>Policy encouragement, not an independent legal basis or mandatory technical standard.</x:v>
      </x:c>
      <x:c r="H33" s="85" t="n">
        <x:v>39204.5</x:v>
      </x:c>
      <x:c r="I33" s="86" t="inlineStr">
        <x:is>
          <x:t xml:space="preserve">COM(2007) 228 final — official Austrian Parliament copy</x:t>
        </x:is>
      </x:c>
      <x:c r="J33" s="84" t="str">
        <x:v>Source wording: “Privacy Enhancing Technologies (PETs)” (Title; sections 2–4). Full official PDF verified; historical references to Directive 95/46/EC and Regulation 45/2001 are superseded.</x:v>
      </x:c>
      <x:c r="K33" s="86" t="str"/>
      <x:c r="L33" s="72"/>
    </x:row>
    <x:row r="34" ht="84" customHeight="1">
      <x:c r="A34" s="84" t="str">
        <x:v>A European strategy for data — COM(2020) 66 final</x:v>
      </x:c>
      <x:c r="B34" s="84" t="str">
        <x:v>Related privacy wording</x:v>
      </x:c>
      <x:c r="C34" s="84" t="str">
        <x:v>Commission Communication
Adopted nonbinding strategy</x:v>
      </x:c>
      <x:c r="D34" s="84" t="str">
        <x:v>Section 5.B, 'Support progress on data technologies', p. 19; section 3, p. 5 and footnote 13</x:v>
      </x:c>
      <x:c r="E34" s="84" t="str">
        <x:v>Privacy-preserving technologies; distributed analytics</x:v>
      </x:c>
      <x:c r="F34" s="84" t="str">
        <x:v>Commits Horizon Europe support to privacy-preserving technologies and technologies for industrial/personal data spaces. Describes distributed analysis in which analytical tools move to data.</x:v>
      </x:c>
      <x:c r="G34" s="84" t="str">
        <x:v>Strategic investment and policy direction; no direct PET deployment obligation.</x:v>
      </x:c>
      <x:c r="H34" s="85" t="n">
        <x:v>43880.5</x:v>
      </x:c>
      <x:c r="I34" s="86" t="inlineStr">
        <x:is>
          <x:t xml:space="preserve">A European strategy for data</x:t>
        </x:is>
      </x:c>
      <x:c r="J34" s="84" t="str">
        <x:v>Source wording: “privacy preserving technologies” (Section 5.B, Support progress on data technologies). Official PDF verified. Uses 'privacy preserving technologies', an explicit synonymous formulation.</x:v>
      </x:c>
      <x:c r="K34" s="86" t="str"/>
      <x:c r="L34" s="72"/>
    </x:row>
    <x:row r="35" ht="112" customHeight="1">
      <x:c r="A35" s="84" t="str">
        <x:v>ENISA — Privacy and Data Protection by Design</x:v>
      </x:c>
      <x:c r="B35" s="84" t="str">
        <x:v>PETs named</x:v>
      </x:c>
      <x:c r="C35" s="84" t="str">
        <x:v>Agency technical report
Published; nonbinding historical technical guidance</x:v>
      </x:c>
      <x:c r="D35" s="84" t="str">
        <x:v>Sections 3–4; 4.4 communications anonymity; 4.10 privacy-preserving computations, pp. 43–45</x:v>
      </x:c>
      <x:c r="E35" s="84" t="str">
        <x:v>Anonymous credentials; anonymisation; communications anonymity; encryption; homomorphic encryption; secure multiparty computation</x:v>
      </x:c>
      <x:c r="F35" s="84" t="str">
        <x:v>Maps privacy principles and design strategies to technical building blocks; explains encrypted computations and joint calculations without disclosing each participant's input.</x:v>
      </x:c>
      <x:c r="G35" s="84" t="str">
        <x:v>Informational engineering guidance, not a regulatory decision or certification.</x:v>
      </x:c>
      <x:c r="H35" s="85" t="str">
        <x:v>2015-01-12 (report dated December 2014)</x:v>
      </x:c>
      <x:c r="I35" s="86" t="inlineStr">
        <x:is>
          <x:t xml:space="preserve">Privacy and Data Protection by Design</x:t>
        </x:is>
      </x:c>
      <x:c r="J35" s="84" t="str">
        <x:v>Source wording: “Privacy-Enhancing Technologies (PETs)” (Section 3.1.3). Landing page and PDF verified; performance/readiness assessments reflect the 2014 report.</x:v>
      </x:c>
      <x:c r="K35" s="86" t="inlineStr">
        <x:is>
          <x:t xml:space="preserve">Supporting official source</x:t>
        </x:is>
      </x:c>
      <x:c r="L35" s="72"/>
    </x:row>
    <x:row r="36" ht="126" customHeight="1">
      <x:c r="A36" s="84" t="str">
        <x:v>ENISA — Privacy by design in big data</x:v>
      </x:c>
      <x:c r="B36" s="84" t="str">
        <x:v>PETs named</x:v>
      </x:c>
      <x:c r="C36" s="84" t="str">
        <x:v>Agency technical report
Published; nonbinding historical technical guidance</x:v>
      </x:c>
      <x:c r="D36" s="84" t="str">
        <x:v>Publication summary; report's PET survey and big-data value-chain analysis</x:v>
      </x:c>
      <x:c r="E36" s="84" t="str">
        <x:v>Anonymisation; encrypted search; privacy-preserving computation; granular access controls; transparency/user-control tools</x:v>
      </x:c>
      <x:c r="F36" s="84" t="str">
        <x:v>Examines PETs across big-data analytics and proposes integrating privacy safeguards throughout the analytics value chain.</x:v>
      </x:c>
      <x:c r="G36" s="84" t="str">
        <x:v>Informational analysis; does not provide a lawful basis for processing or a GDPR exemption.</x:v>
      </x:c>
      <x:c r="H36" s="85" t="n">
        <x:v>42355.5</x:v>
      </x:c>
      <x:c r="I36" s="86" t="inlineStr">
        <x:is>
          <x:t xml:space="preserve">Privacy by design in big data</x:t>
        </x:is>
      </x:c>
      <x:c r="J36" s="84" t="str">
        <x:v>Source wording: “privacy enhancing technologies” (Official publication summary). Official landing text verified; PDF retrieved but later parser follow-up failed; no unverified page pinpoint claimed.</x:v>
      </x:c>
      <x:c r="K36" s="86" t="inlineStr">
        <x:is>
          <x:t xml:space="preserve">Supporting official source</x:t>
        </x:is>
      </x:c>
      <x:c r="L36" s="72"/>
    </x:row>
    <x:row r="37" ht="126" customHeight="1">
      <x:c r="A37" s="84" t="str">
        <x:v>ENISA — Readiness Analysis for the Adoption and Evolution of Privacy Enhancing Technologies</x:v>
      </x:c>
      <x:c r="B37" s="84" t="str">
        <x:v>PETs named</x:v>
      </x:c>
      <x:c r="C37" s="84" t="str">
        <x:v>Agency methodology/report
Published; nonbinding historical methodology</x:v>
      </x:c>
      <x:c r="D37" s="84" t="str">
        <x:v>Sections 2, 5–7; especially pp. 19–38</x:v>
      </x:c>
      <x:c r="E37" s="84" t="str">
        <x:v>Technology-neutral PET evaluation; IRMA attribute-based credentials; Tor</x:v>
      </x:c>
      <x:c r="F37" s="84" t="str">
        <x:v>Assesses PET maturity on two distinct dimensions: technological readiness and privacy-protection quality. Pilots the approach with IRMACard and Tor.</x:v>
      </x:c>
      <x:c r="G37" s="84" t="str">
        <x:v>Optional assessment methodology; does not make a PET legally compliant or certified.</x:v>
      </x:c>
      <x:c r="H37" s="85" t="str">
        <x:v>2016-03-31 (report dated December 2015)</x:v>
      </x:c>
      <x:c r="I37" s="86" t="inlineStr">
        <x:is>
          <x:t xml:space="preserve">Readiness Analysis for the Adoption and Evolution of Privacy Enhancing Technologies</x:t>
        </x:is>
      </x:c>
      <x:c r="J37" s="84" t="str">
        <x:v>Source wording: “Privacy Enhancing Technologies” (Publication title). Official page and PDF verified; published webpage date differs from report cover date.</x:v>
      </x:c>
      <x:c r="K37" s="86" t="inlineStr">
        <x:is>
          <x:t xml:space="preserve">Supporting official source</x:t>
        </x:is>
      </x:c>
      <x:c r="L37" s="72"/>
    </x:row>
    <x:row r="38" ht="112" customHeight="1">
      <x:c r="A38" s="84" t="str">
        <x:v>ENISA — A tool on PETs knowledge management and maturity assessment</x:v>
      </x:c>
      <x:c r="B38" s="84" t="str">
        <x:v>PETs named</x:v>
      </x:c>
      <x:c r="C38" s="84" t="str">
        <x:v>Agency tool/report
Published; nonbinding tool-development report</x:v>
      </x:c>
      <x:c r="D38" s="84" t="str">
        <x:v>Sections 2–5; executive summary p. 4</x:v>
      </x:c>
      <x:c r="E38" s="84" t="str">
        <x:v>PET maturity assessment; repository of assessments</x:v>
      </x:c>
      <x:c r="F38" s="84" t="str">
        <x:v>Describes a tool implementing PET readiness/privacy-quality assessments and recommends wider assessment, knowledge sharing and tool improvement.</x:v>
      </x:c>
      <x:c r="G38" s="84" t="str">
        <x:v>Informational and voluntary; historical prototype availability is not evidence of a current operational service.</x:v>
      </x:c>
      <x:c r="H38" s="85" t="str">
        <x:v>2018-03-07 (report dated December 2017)</x:v>
      </x:c>
      <x:c r="I38" s="86" t="inlineStr">
        <x:is>
          <x:t xml:space="preserve">A tool on Privacy Enhancing Technologies (PETs) knowledge management and maturity assessment</x:t>
        </x:is>
      </x:c>
      <x:c r="J38" s="84" t="str">
        <x:v>Source wording: “Privacy Enhancing Technologies (PETs)” (Publication title). Official landing page and report contents verified; no claim that the old hosted tool remains active.</x:v>
      </x:c>
      <x:c r="K38" s="86" t="inlineStr">
        <x:is>
          <x:t xml:space="preserve">Supporting official source</x:t>
        </x:is>
      </x:c>
      <x:c r="L38" s="72"/>
    </x:row>
    <x:row r="39" ht="140" customHeight="1">
      <x:c r="A39" s="84" t="str">
        <x:v>ENISA — Recommendations on shaping technology according to GDPR provisions: an overview on data pseudonymisation</x:v>
      </x:c>
      <x:c r="B39" s="84" t="str">
        <x:v>Named technique</x:v>
      </x:c>
      <x:c r="C39" s="84" t="str">
        <x:v>Agency technical recommendations/report
Published; nonbinding technical guidance</x:v>
      </x:c>
      <x:c r="D39" s="84" t="str">
        <x:v>Sections 2–4; pseudonymisation techniques pp. 19–29; mobile ecosystem pp. 31–35</x:v>
      </x:c>
      <x:c r="E39" s="84" t="str">
        <x:v>Pseudonymisation; keyed/salted hashing; encryption; tokenisation</x:v>
      </x:c>
      <x:c r="F39" s="84" t="str">
        <x:v>Explains pseudonymisation's GDPR role, differentiates it from anonymisation, and considers deployment by mobile-app, library and operating-system providers.</x:v>
      </x:c>
      <x:c r="G39" s="84" t="str">
        <x:v>Engineering guidance supporting GDPR compliance; pseudonymised data are not automatically anonymous.</x:v>
      </x:c>
      <x:c r="H39" s="85" t="str">
        <x:v>2019-01-28 (report dated November 2018)</x:v>
      </x:c>
      <x:c r="I39" s="86" t="inlineStr">
        <x:is>
          <x:t xml:space="preserve">Recommendations on shaping technology according to GDPR provisions</x:t>
        </x:is>
      </x:c>
      <x:c r="J39" s="84" t="str">
        <x:v>Official landing page and PDF verified; legal notice expressly disclaims legal-action status.</x:v>
      </x:c>
      <x:c r="K39" s="86" t="inlineStr">
        <x:is>
          <x:t xml:space="preserve">Supporting official source</x:t>
        </x:is>
      </x:c>
      <x:c r="L39" s="72"/>
    </x:row>
    <x:row r="40" ht="112" customHeight="1">
      <x:c r="A40" s="84" t="str">
        <x:v>ENISA — Pseudonymisation techniques and best practices</x:v>
      </x:c>
      <x:c r="B40" s="84" t="str">
        <x:v>Named technique</x:v>
      </x:c>
      <x:c r="C40" s="84" t="str">
        <x:v>Agency technical recommendations/report
Published; nonbinding technical guidance</x:v>
      </x:c>
      <x:c r="D40" s="84" t="str">
        <x:v>Sections 3–5; sections 6–8 on IP addresses, email addresses and complex datasets; recommendations section 9</x:v>
      </x:c>
      <x:c r="E40" s="84" t="str">
        <x:v>Pseudonymisation; random identifiers; hashes; message authentication codes; encryption</x:v>
      </x:c>
      <x:c r="F40" s="84" t="str">
        <x:v>Uses adversary models and attack methods to select appropriate pseudonymisation techniques and policies. Includes re-identification and data-linkage risks.</x:v>
      </x:c>
      <x:c r="G40" s="84" t="str">
        <x:v>Technical guidance only; explicitly not a legal opinion on the use cases.</x:v>
      </x:c>
      <x:c r="H40" s="85" t="str">
        <x:v>2019-12-03 (report dated November 2019)</x:v>
      </x:c>
      <x:c r="I40" s="86" t="inlineStr">
        <x:is>
          <x:t xml:space="preserve">Pseudonymisation techniques and best practices</x:t>
        </x:is>
      </x:c>
      <x:c r="J40" s="84" t="str">
        <x:v>Official page and PDF verified; section/page locations available in PDF contents.</x:v>
      </x:c>
      <x:c r="K40" s="86" t="inlineStr">
        <x:is>
          <x:t xml:space="preserve">Supporting official source</x:t>
        </x:is>
      </x:c>
      <x:c r="L40" s="72"/>
    </x:row>
    <x:row r="41" ht="126" customHeight="1">
      <x:c r="A41" s="84" t="str">
        <x:v>ENISA — Data Pseudonymisation: Advanced Techniques and Use Cases</x:v>
      </x:c>
      <x:c r="B41" s="84" t="str">
        <x:v>Named technique</x:v>
      </x:c>
      <x:c r="C41" s="84" t="str">
        <x:v>Agency technical report
Published; nonbinding technical guidance</x:v>
      </x:c>
      <x:c r="D41" s="84" t="str">
        <x:v>Section 3, pp. 14–26; section 5, pp. 38–44</x:v>
      </x:c>
      <x:c r="E41" s="84" t="str">
        <x:v>Asymmetric encryption; ring signatures; zero-knowledge proofs; secure multiparty computation; secret sharing</x:v>
      </x:c>
      <x:c r="F41" s="84" t="str">
        <x:v>Develops advanced pseudonymisation approaches and applies them to healthcare, cybersecurity telemetry, reputation systems and security operations.</x:v>
      </x:c>
      <x:c r="G41" s="84" t="str">
        <x:v>Optional technical approaches; no general legal exemption or compliance presumption.</x:v>
      </x:c>
      <x:c r="H41" s="85" t="n">
        <x:v>44224.5</x:v>
      </x:c>
      <x:c r="I41" s="86" t="inlineStr">
        <x:is>
          <x:t xml:space="preserve">Data Pseudonymisation: Advanced Techniques and Use Cases</x:t>
        </x:is>
      </x:c>
      <x:c r="J41" s="84" t="str">
        <x:v>Official landing page and PDF verified.</x:v>
      </x:c>
      <x:c r="K41" s="86" t="inlineStr">
        <x:is>
          <x:t xml:space="preserve">Supporting official source</x:t>
        </x:is>
      </x:c>
      <x:c r="L41" s="72"/>
    </x:row>
    <x:row r="42" ht="112" customHeight="1">
      <x:c r="A42" s="84" t="str">
        <x:v>ENISA — Data Protection Engineering: From Theory to Practice (analytics)</x:v>
      </x:c>
      <x:c r="B42" s="84" t="str">
        <x:v>PETs named</x:v>
      </x:c>
      <x:c r="C42" s="84" t="str">
        <x:v>Agency technical report
Published; nonbinding technical guidance</x:v>
      </x:c>
      <x:c r="D42" s="84" t="str">
        <x:v>Section 2.3, p. 9; sections 3–4, pp. 10–18</x:v>
      </x:c>
      <x:c r="E42" s="84" t="str">
        <x:v>k-anonymity; differential privacy; homomorphic encryption; multiparty computation; trusted execution environments; private information retrieval; synthetic data</x:v>
      </x:c>
      <x:c r="F42" s="84" t="str">
        <x:v>Identifies PETs as building blocks for GDPR Article 25 and explains analytics techniques, benefits and implementation limitations.</x:v>
      </x:c>
      <x:c r="G42" s="84" t="str">
        <x:v>Informational; no one-size-fits-all PET or automatic compliance.</x:v>
      </x:c>
      <x:c r="H42" s="85" t="n">
        <x:v>44588.5</x:v>
      </x:c>
      <x:c r="I42" s="86" t="inlineStr">
        <x:is>
          <x:t xml:space="preserve">Data Protection Engineering</x:t>
        </x:is>
      </x:c>
      <x:c r="J42" s="84" t="str">
        <x:v>Source wording: “Privacy Enhancing Technologies (PETs)” (Section 2.3, printed p.9). Official PDF sections verified.</x:v>
      </x:c>
      <x:c r="K42" s="86" t="inlineStr">
        <x:is>
          <x:t xml:space="preserve">Supporting official source</x:t>
        </x:is>
      </x:c>
      <x:c r="L42" s="72"/>
    </x:row>
    <x:row r="43" ht="112" customHeight="1">
      <x:c r="A43" s="84" t="str">
        <x:v>ENISA — Data Protection Engineering: From Theory to Practice (authentication)</x:v>
      </x:c>
      <x:c r="B43" s="84" t="str">
        <x:v>Named technique</x:v>
      </x:c>
      <x:c r="C43" s="84" t="str">
        <x:v>Agency technical report
Published; nonbinding technical guidance</x:v>
      </x:c>
      <x:c r="D43" s="84" t="str">
        <x:v>Section 5.3.1–5.3.2, p. 22</x:v>
      </x:c>
      <x:c r="E43" s="84" t="str">
        <x:v>Privacy-enhancing attribute-based credentials; zero-knowledge proofs</x:v>
      </x:c>
      <x:c r="F43" s="84" t="str">
        <x:v>Explains selective attribute disclosure, including proof that a user is over 18, and zero-knowledge authentication without disclosure of underlying secrets.</x:v>
      </x:c>
      <x:c r="G43" s="84" t="str">
        <x:v>Technical illustrations, not an age-assurance compliance approval.</x:v>
      </x:c>
      <x:c r="H43" s="85" t="n">
        <x:v>44588.5</x:v>
      </x:c>
      <x:c r="I43" s="86" t="inlineStr">
        <x:is>
          <x:t xml:space="preserve">Data Protection Engineering</x:t>
        </x:is>
      </x:c>
      <x:c r="J43" s="84" t="str">
        <x:v>Exact section text verified; age example is explicit.</x:v>
      </x:c>
      <x:c r="K43" s="86" t="inlineStr">
        <x:is>
          <x:t xml:space="preserve">Supporting official source</x:t>
        </x:is>
      </x:c>
      <x:c r="L43" s="72"/>
    </x:row>
    <x:row r="44" ht="112" customHeight="1">
      <x:c r="A44" s="84" t="str">
        <x:v>ENISA — Deploying Pseudonymisation Techniques</x:v>
      </x:c>
      <x:c r="B44" s="84" t="str">
        <x:v>Named technique</x:v>
      </x:c>
      <x:c r="C44" s="84" t="str">
        <x:v>Agency technical report
Published; nonbinding technical guidance</x:v>
      </x:c>
      <x:c r="D44" s="84" t="str">
        <x:v>Section 2, pp. 8–11; section 3, pp. 12–18</x:v>
      </x:c>
      <x:c r="E44" s="84" t="str">
        <x:v>Pseudonymisation</x:v>
      </x:c>
      <x:c r="F44" s="84" t="str">
        <x:v>Applies pseudonymisation to patient-data exchange, clinical trials and patient-sourced health monitoring, illustrating deployment choices and safeguards.</x:v>
      </x:c>
      <x:c r="G44" s="84" t="str">
        <x:v>Implementation support; does not authorise health-data processing.</x:v>
      </x:c>
      <x:c r="H44" s="85" t="n">
        <x:v>44644.5</x:v>
      </x:c>
      <x:c r="I44" s="86" t="inlineStr">
        <x:is>
          <x:t xml:space="preserve">Deploying Pseudonymisation Techniques</x:t>
        </x:is>
      </x:c>
      <x:c r="J44" s="84" t="str">
        <x:v>Official page and PDF verified.</x:v>
      </x:c>
      <x:c r="K44" s="86" t="inlineStr">
        <x:is>
          <x:t xml:space="preserve">Supporting official source</x:t>
        </x:is>
      </x:c>
      <x:c r="L44" s="72"/>
    </x:row>
    <x:row r="45" ht="98" customHeight="1">
      <x:c r="A45" s="84" t="str">
        <x:v>ENISA — Engineering Personal Data Sharing</x:v>
      </x:c>
      <x:c r="B45" s="84" t="str">
        <x:v>Named technique</x:v>
      </x:c>
      <x:c r="C45" s="84" t="str">
        <x:v>Agency technical report
Published; nonbinding technical guidance</x:v>
      </x:c>
      <x:c r="D45" s="84" t="str">
        <x:v>Sections 2–4; 2.1.1–2.2.1 pp. 11–14; 3.1–3.2 pp. 15–21</x:v>
      </x:c>
      <x:c r="E45" s="84" t="str">
        <x:v>Attribute-based encryption; proxy re-encryption; polymorphic encryption/pseudonymisation; anonymous notifications; end-to-end encryption; attribute-based access</x:v>
      </x:c>
      <x:c r="F45" s="84" t="str">
        <x:v>Maps cryptographic safeguards to health-data sharing, third-party push notifications and online-platform authentication; also examines data-subject rights.</x:v>
      </x:c>
      <x:c r="G45" s="84" t="str">
        <x:v>Engineering analysis; technical safeguards complement governance and lawful-processing conditions.</x:v>
      </x:c>
      <x:c r="H45" s="85" t="n">
        <x:v>44953.5</x:v>
      </x:c>
      <x:c r="I45" s="86" t="inlineStr">
        <x:is>
          <x:t xml:space="preserve">Engineering Personal Data Sharing</x:t>
        </x:is>
      </x:c>
      <x:c r="J45" s="84" t="str">
        <x:v>Official page and PDF section headings verified.</x:v>
      </x:c>
      <x:c r="K45" s="86" t="inlineStr">
        <x:is>
          <x:t xml:space="preserve">Supporting official source</x:t>
        </x:is>
      </x:c>
      <x:c r="L45" s="72"/>
    </x:row>
    <x:row r="46" ht="112" customHeight="1">
      <x:c r="A46" s="84" t="str">
        <x:v>ENISA — Engineering Personal Data Protection in EU Data Spaces</x:v>
      </x:c>
      <x:c r="B46" s="84" t="str">
        <x:v>PET wording unverified</x:v>
      </x:c>
      <x:c r="C46" s="84" t="str">
        <x:v>Agency technical report
Published; nonbinding technical guidance</x:v>
      </x:c>
      <x:c r="D46" s="84" t="str">
        <x:v>Sections 2.2–2.4, pp. 10–13; section 3 use cases</x:v>
      </x:c>
      <x:c r="E46" s="84" t="str">
        <x:v>Pseudonymisation; anonymisation; federated learning; k-anonymity; differential privacy</x:v>
      </x:c>
      <x:c r="F46" s="84" t="str">
        <x:v>Distinguishes input/output privacy and allocates PET implementation tasks between controllers and data intermediaries. Emphasises contextual selection, DPIAs and clear responsibilities.</x:v>
      </x:c>
      <x:c r="G46" s="84" t="str">
        <x:v>Implementation guidance supporting GDPR/DGA; no standalone data-sharing permission.</x:v>
      </x:c>
      <x:c r="H46" s="85" t="n">
        <x:v>45317.5</x:v>
      </x:c>
      <x:c r="I46" s="86" t="inlineStr">
        <x:is>
          <x:t xml:space="preserve">Engineering Personal Data Protection in EU Data Spaces</x:t>
        </x:is>
      </x:c>
      <x:c r="J46" s="84" t="str">
        <x:v>Exact PET wording could not be confirmed in the cited passage. Exact PET passages and named techniques verified in section 2.3.</x:v>
      </x:c>
      <x:c r="K46" s="86" t="inlineStr">
        <x:is>
          <x:t xml:space="preserve">Supporting official source</x:t>
        </x:is>
      </x:c>
      <x:c r="L46" s="72"/>
    </x:row>
    <x:row r="47" ht="126" customHeight="1">
      <x:c r="A47" s="84" t="str">
        <x:v>EU Innovation Hub / Europol, Eurojust, Commission DG HOME/JRC and eu-LISA — First Report on Encryption (lawful access)</x:v>
      </x:c>
      <x:c r="B47" s="84" t="str">
        <x:v>PETs named</x:v>
      </x:c>
      <x:c r="C47" s="84" t="str">
        <x:v>Joint agency/Commission research and policy report
Published; nonbinding recommendations</x:v>
      </x:c>
      <x:c r="D47" s="84" t="str">
        <x:v>Executive summary pp. 5–6; telecommunications p. 37; conclusions pp. 49–50</x:v>
      </x:c>
      <x:c r="E47" s="84" t="str">
        <x:v>End-to-end encryption; mobile-network privacy measures; encrypted DNS</x:v>
      </x:c>
      <x:c r="F47" s="84" t="str">
        <x:v>Examines PET impacts on lawful access; recommends disabling certain privacy-enhancing features in home-routing scenarios pending other solutions.</x:v>
      </x:c>
      <x:c r="G47" s="84" t="str">
        <x:v>Research/policy position; does not itself require disabling encryption.</x:v>
      </x:c>
      <x:c r="H47" s="85" t="n">
        <x:v>45453.5</x:v>
      </x:c>
      <x:c r="I47" s="86" t="inlineStr">
        <x:is>
          <x:t xml:space="preserve">First Report on Encryption by the EU Innovation Hub for Internal Security</x:t>
        </x:is>
      </x:c>
      <x:c r="J47" s="84" t="str">
        <x:v>Source wording: “privacy-enhancing technologies” (Executive summary, printed pp.5–6). Official PDF verified; page numbers are printed, one above zero-based PDF index.</x:v>
      </x:c>
      <x:c r="K47" s="86" t="inlineStr">
        <x:is>
          <x:t xml:space="preserve">Supporting official source</x:t>
        </x:is>
      </x:c>
      <x:c r="L47" s="72"/>
    </x:row>
    <x:row r="48" ht="126" customHeight="1">
      <x:c r="A48" s="84" t="str">
        <x:v>EU Innovation Hub — First Report on Encryption (biometrics)</x:v>
      </x:c>
      <x:c r="B48" s="84" t="str">
        <x:v>Named technique</x:v>
      </x:c>
      <x:c r="C48" s="84" t="str">
        <x:v>Joint agency/Commission technical research report
Published; nonbinding technical discussion</x:v>
      </x:c>
      <x:c r="D48" s="84" t="str">
        <x:v>Biometric-data chapter, pp. 24–33, especially pp. 30–32</x:v>
      </x:c>
      <x:c r="E48" s="84" t="str">
        <x:v>Homomorphic encryption; biometric template protection; privacy-enhancing biometrics</x:v>
      </x:c>
      <x:c r="F48" s="84" t="str">
        <x:v>Discusses recognition over encrypted data and distinctions between biometric-template protection and concealing soft biometric attributes; identifies accuracy and computation trade-offs.</x:v>
      </x:c>
      <x:c r="G48" s="84" t="str">
        <x:v>Technical research; no blanket authorisation of biometric processing.</x:v>
      </x:c>
      <x:c r="H48" s="85" t="n">
        <x:v>45453.5</x:v>
      </x:c>
      <x:c r="I48" s="86" t="inlineStr">
        <x:is>
          <x:t xml:space="preserve">First Report on Encryption by the EU Innovation Hub for Internal Security</x:t>
        </x:is>
      </x:c>
      <x:c r="J48" s="84" t="str">
        <x:v>Relevant PDF passages verified.</x:v>
      </x:c>
      <x:c r="K48" s="86" t="str"/>
      <x:c r="L48" s="72"/>
    </x:row>
    <x:row r="49" ht="140" customHeight="1">
      <x:c r="A49" s="84" t="str">
        <x:v>EBA/GL/2024/01 — amendments to ML/TF Risk Factors Guidelines</x:v>
      </x:c>
      <x:c r="B49" s="84" t="str">
        <x:v>PETs named</x:v>
      </x:c>
      <x:c r="C49" s="84" t="str">
        <x:v>Formal European Supervisory Authority guidelines
Final; applicable from 30 December 2024</x:v>
      </x:c>
      <x:c r="D49" s="84" t="str">
        <x:v>Guideline 21.5(b)(xv)(d), p. 26; also 21.3(a) and 21.5(b)(xiv)</x:v>
      </x:c>
      <x:c r="E49" s="84" t="str">
        <x:v>Mixers; tumblers; technologies obscuring crypto-asset transaction histories</x:v>
      </x:c>
      <x:c r="F49" s="84" t="str">
        <x:v>Identifies certain repeated transfers involving privacy-enhancing technologies that obscure funds' histories as factors potentially increasing crypto-asset-service-provider ML/TF risk.</x:v>
      </x:c>
      <x:c r="G49" s="84" t="str">
        <x:v>Supervisory guidelines under the EBA framework, subject to comply-or-explain arrangements; not a general PET ban.</x:v>
      </x:c>
      <x:c r="H49" s="85" t="n">
        <x:v>45307.5</x:v>
      </x:c>
      <x:c r="I49" s="86" t="inlineStr">
        <x:is>
          <x:t xml:space="preserve">Final report: Guidelines amending the ML/TF Risk Factors Guidelines</x:t>
        </x:is>
      </x:c>
      <x:c r="J49" s="84" t="str">
        <x:v>Source wording: “privacy-enhancing technologies” (Guideline 21.5(b)(xv)(d), printed p.26). Official EBA document hosted by Finnish supervisory authority; exact wording and applicability verified.</x:v>
      </x:c>
      <x:c r="K49" s="86" t="inlineStr">
        <x:is>
          <x:t xml:space="preserve">Supporting official source</x:t>
        </x:is>
      </x:c>
      <x:c r="L49" s="72"/>
    </x:row>
    <x:row r="50" ht="126" customHeight="1">
      <x:c r="A50" s="84" t="str">
        <x:v>EBA/GL/2024/01 — official consultation feedback on PET wording</x:v>
      </x:c>
      <x:c r="B50" s="84" t="str">
        <x:v>Related privacy wording</x:v>
      </x:c>
      <x:c r="C50" s="84" t="str">
        <x:v>Official consultation-response analysis attached to final guidelines
Final feedback accompanying adopted guidelines</x:v>
      </x:c>
      <x:c r="D50" s="84" t="str">
        <x:v>Feedback on question 9, pp. 45–46</x:v>
      </x:c>
      <x:c r="E50" s="84" t="str">
        <x:v>Privacy-enhancing versus anonymity-enhancing features; zero-knowledge proofs; ring signatures</x:v>
      </x:c>
      <x:c r="F50" s="84" t="str">
        <x:v>EBA acknowledges the distinction between privacy and anonymity features and explains changes to several guideline passages to focus on anonymity-related risks.</x:v>
      </x:c>
      <x:c r="G50" s="84" t="str">
        <x:v>Interpretative explanation of final wording; stakeholders' comments are not themselves official guidance.</x:v>
      </x:c>
      <x:c r="H50" s="85" t="n">
        <x:v>45307.5</x:v>
      </x:c>
      <x:c r="I50" s="86" t="inlineStr">
        <x:is>
          <x:t xml:space="preserve">Final report: Guidelines amending the ML/TF Risk Factors Guidelines</x:t>
        </x:is>
      </x:c>
      <x:c r="J50" s="84" t="str">
        <x:v>Source wording: “privacy-enhancing features” (Consultation feedback, EBA analysis of question 9, printed pp.45–46). EBA-analysis column verified separately from respondent submissions.</x:v>
      </x:c>
      <x:c r="K50" s="86" t="str"/>
      <x:c r="L50" s="72"/>
    </x:row>
    <x:row r="51" ht="154" customHeight="1">
      <x:c r="A51" s="84" t="str">
        <x:v>ECB — Feedback on European Parliament resolution on ECB Annual Report 2023</x:v>
      </x:c>
      <x:c r="B51" s="84" t="str">
        <x:v>PETs named</x:v>
      </x:c>
      <x:c r="C51" s="84" t="str">
        <x:v>Official institutional accountability response
Published; policy/design commitment</x:v>
      </x:c>
      <x:c r="D51" s="84" t="str">
        <x:v>Section 4.2 'Privacy'</x:v>
      </x:c>
      <x:c r="E51" s="84" t="str">
        <x:v>Pseudonymisation; offline privacy; PETs generally</x:v>
      </x:c>
      <x:c r="F51" s="84" t="str">
        <x:v>Commits to suitable modern PETs for the digital euro; discusses pseudonymised online data, cash-like offline privacy and independent data-protection supervision.</x:v>
      </x:c>
      <x:c r="G51" s="84" t="str">
        <x:v>Design commitment, not final digital-euro legislation or a general privacy rule.</x:v>
      </x:c>
      <x:c r="H51" s="85" t="n">
        <x:v>45775.5</x:v>
      </x:c>
      <x:c r="I51" s="86" t="inlineStr">
        <x:is>
          <x:t xml:space="preserve">Feedback on the input provided by the European Parliament as part of its resolution on the ECB’s Annual Report 2023</x:t>
        </x:is>
      </x:c>
      <x:c r="J51" s="84" t="str">
        <x:v>Source wording: “privacy-enhancing technologies” (Section 4.2, Privacy). Exact section text verified.</x:v>
      </x:c>
      <x:c r="K51" s="86" t="str"/>
      <x:c r="L51" s="72"/>
    </x:row>
    <x:row r="52" ht="112" customHeight="1">
      <x:c r="A52" s="84" t="str">
        <x:v>ECB — The transformation of money: technological disruption and the future of financial services</x:v>
      </x:c>
      <x:c r="B52" s="84" t="str">
        <x:v>PETs named</x:v>
      </x:c>
      <x:c r="C52" s="84" t="str">
        <x:v>Official ECB speech
Published; institutional policy discussion</x:v>
      </x:c>
      <x:c r="D52" s="84" t="str">
        <x:v>Digital euro discussion; paragraph beginning 'And for online payments'</x:v>
      </x:c>
      <x:c r="E52" s="84" t="str">
        <x:v>Encrypted payer/payee codes; PETs generally</x:v>
      </x:c>
      <x:c r="F52" s="84" t="str">
        <x:v>Reiterates commitment to advanced PETs suitable for high-volume, immediate digital-euro transactions.</x:v>
      </x:c>
      <x:c r="G52" s="84" t="str">
        <x:v>Speech, not binding guidance or legislation.</x:v>
      </x:c>
      <x:c r="H52" s="85" t="n">
        <x:v>45999.5</x:v>
      </x:c>
      <x:c r="I52" s="86" t="inlineStr">
        <x:is>
          <x:t xml:space="preserve">The transformation of money: technological disruption and the future of financial services</x:t>
        </x:is>
      </x:c>
      <x:c r="J52" s="84" t="str">
        <x:v>Source wording: “privacy-enhancing technologies” (Technology neutrality / online digital-euro payments discussion). Official ECB page text verified; URL language suffix is fr but retrieved speech text is English.</x:v>
      </x:c>
      <x:c r="K52" s="86" t="str"/>
      <x:c r="L52" s="72"/>
    </x:row>
    <x:row r="53" ht="112" customHeight="1">
      <x:c r="A53" s="84" t="str">
        <x:v>Commission DSA minors-protection guidelines, C/2025/5519 (C/2025/6826)</x:v>
      </x:c>
      <x:c r="B53" s="84" t="str">
        <x:v>Named technique</x:v>
      </x:c>
      <x:c r="C53" s="84" t="str">
        <x:v>Commission guidelines under DSA Article 28(4)
Final guidance; announced 14 July 2025, OJ publication 10 October 2025</x:v>
      </x:c>
      <x:c r="D53" s="84" t="str">
        <x:v>Section 6.1.3.2, paragraphs 39–46, especially 41 and 46; Section 2, paragraph 12</x:v>
      </x:c>
      <x:c r="E53" s="84" t="str">
        <x:v>Zero-knowledge proofs; anonymised age tokens; key rotation; double-blind verification; local processing</x:v>
      </x:c>
      <x:c r="F53" s="84" t="str">
        <x:v>Recommends age tokens and cryptographic protocols that prove an age threshold without extra disclosure. Encourages double-blind methods: platforms cannot identify the user through the proof and issuers cannot learn which service is accessed. EU blueprint is a compliance example.</x:v>
      </x:c>
      <x:c r="G53" s="84" t="str">
        <x:v>Guidelines constrain Commission discretion when applying DSA Article 28(1), but following them does not automatically establish compliance; they are not a standalone legislative obligation to use a specific PET.</x:v>
      </x:c>
      <x:c r="H53" s="85" t="n">
        <x:v>45940.5</x:v>
      </x:c>
      <x:c r="I53" s="86" t="inlineStr">
        <x:is>
          <x:t xml:space="preserve">Guidelines on measures to ensure a high level of privacy, safety and security for minors online</x:t>
        </x:is>
      </x:c>
      <x:c r="J53" s="84" t="str">
        <x:v>Exact paragraphs read in final OJ text. No literal privacy-enhancing match found; classify as named technique. Distinguish July announcement from October OJ date.</x:v>
      </x:c>
      <x:c r="K53" s="86" t="inlineStr">
        <x:is>
          <x:t xml:space="preserve">Supporting official source</x:t>
        </x:is>
      </x:c>
      <x:c r="L53" s="72"/>
    </x:row>
    <x:row r="54" ht="112" customHeight="1">
      <x:c r="A54" s="84" t="str">
        <x:v>Commission Recommendation (EU) 2026/1035 on a common framework for EU-wide age verification technologies</x:v>
      </x:c>
      <x:c r="B54" s="84" t="str">
        <x:v>Related privacy wording</x:v>
      </x:c>
      <x:c r="C54" s="84" t="str">
        <x:v>Commission Recommendation under TFEU Article 292
Adopted 29 April 2026; recommends national availability by 31 December 2026</x:v>
      </x:c>
      <x:c r="D54" s="84" t="str">
        <x:v>Recitals 11–14; operative points 1–3 and 5–10</x:v>
      </x:c>
      <x:c r="E54" s="84" t="str">
        <x:v>Privacy-enhancing proof of age; selective disclosure; zero-knowledge proofs; anti-tracking safeguards</x:v>
      </x:c>
      <x:c r="F54" s="84" t="str">
        <x:v>Point 1 seeks EU-wide access to privacy-enhancing digital proof of age by end-2026. Recital 12 identifies selective disclosure and ZKPs to prevent tracking. Recommends deployment based on the EU blueprint and a common trusted-provider scheme.</x:v>
      </x:c>
      <x:c r="G54" s="84" t="str">
        <x:v>Nonbinding Recommendation, distinct from regulations and from a directive transposition deadline.</x:v>
      </x:c>
      <x:c r="H54" s="85" t="n">
        <x:v>46141.5</x:v>
      </x:c>
      <x:c r="I54" s="86" t="inlineStr">
        <x:is>
          <x:t xml:space="preserve">Commission Recommendation (EU) 2026/1035 of 29 April 2026</x:t>
        </x:is>
      </x:c>
      <x:c r="J54" s="84" t="str">
        <x:v>Source wording: “privacy-enhancing digital proof-of-age technologies” (Operative point 1, printed p.6). Full OJ text verified; publication 8 May 2026. Point 5 recommends implementation plans by 30 June and solutions by 31 December 2026; not stated as mandatory deadlines.</x:v>
      </x:c>
      <x:c r="K54" s="86" t="inlineStr">
        <x:is>
          <x:t xml:space="preserve">Supporting official source</x:t>
        </x:is>
      </x:c>
      <x:c r="L54" s="72"/>
    </x:row>
    <x:row r="55" ht="126" customHeight="1">
      <x:c r="A55" s="84" t="str">
        <x:v>Commission EU Age Verification Blueprint — architecture, technical specifications and ZKP annex</x:v>
      </x:c>
      <x:c r="B55" s="84" t="str">
        <x:v>Named technique</x:v>
      </x:c>
      <x:c r="C55" s="84" t="str">
        <x:v>Official technical specifications and open-source reference implementation
Published and evolving; August 2026 architecture update, September 2026 reference releases</x:v>
      </x:c>
      <x:c r="D55" s="84" t="str">
        <x:v>Architecture sections 2.4, 4.2, 4.4 and 7; Annex B sections B.1–B.4</x:v>
      </x:c>
      <x:c r="E55" s="84" t="str">
        <x:v>ZKPs; ECDSA anonymous credentials / Longfellow; zkSNARKs; unlinkability; one-use mDoc fallback; batch issuance</x:v>
      </x:c>
      <x:c r="F55" s="84" t="str">
        <x:v>Specifies ZKP as the preferred presentation method and requires compatible proof verification in the specification. A user proves an age threshold without revealing identity or exact age; unlinkability mitigates correlation of presentations. Defines fallback for unsupported devices.</x:v>
      </x:c>
      <x:c r="G55" s="84" t="str">
        <x:v>Technical conformance requirements in an official blueprint; not a delegated or implementing regulation. Reference applications require deployment-specific development and hardening.</x:v>
      </x:c>
      <x:c r="H55" s="85" t="str">
        <x:v>2026-08</x:v>
      </x:c>
      <x:c r="I55" s="86" t="inlineStr">
        <x:is>
          <x:t xml:space="preserve">EU Age Verification Blueprint — Operational, Security, Product, and Architecture Specifications</x:t>
        </x:is>
      </x:c>
      <x:c r="J55" s="84" t="str">
        <x:v>Official status established by Commission guidelines linking to portal and portal copyright. Home says August 2026 update; annex B.4 updated July 2026. Do not present historical June2025 maturity evaluation as current. Release page 3 September2026 says apps are reference implementations, not production-ready as-is.</x:v>
      </x:c>
      <x:c r="K55" s="86" t="inlineStr">
        <x:is>
          <x:t xml:space="preserve">Supporting official source</x:t>
        </x:is>
      </x:c>
      <x:c r="L55" s="72"/>
    </x:row>
    <x:row r="56" ht="98" customHeight="1">
      <x:c r="A56" s="84" t="str">
        <x:v>CNIL (France): AI system development recommendations — DPIA risk mitigation</x:v>
      </x:c>
      <x:c r="B56" s="84" t="str">
        <x:v>Named technique</x:v>
      </x:c>
      <x:c r="C56" s="84" t="str">
        <x:v>National supervisory-authority guidance
Published nonbinding national guidance; retained in CNIL's 5 January 2026 synthesis</x:v>
      </x:c>
      <x:c r="D56" s="84" t="str">
        <x:v>How-to sheet 5, 'Actions to be taken on the basis of the results of the DPIA'; 2026 synthesis, 'Focus: Carry out a Data Protection Impact Assessment (DPIA)'</x:v>
      </x:c>
      <x:c r="E56" s="84" t="str">
        <x:v>Homomorphic encryption; trusted execution environments; synthetic data; differential privacy; federated learning; machine unlearning</x:v>
      </x:c>
      <x:c r="F56" s="84" t="str">
        <x:v>Identifies these techniques as possible measures in an AI-development DPIA; requires case-by-case selection, integration into an action plan and monitoring.</x:v>
      </x:c>
      <x:c r="G56" s="84" t="str">
        <x:v>National interpretation of GDPR Articles 25 and 35. Examples do not create an EU-wide obligation to deploy every technique or an exemption from other GDPR duties.</x:v>
      </x:c>
      <x:c r="H56" s="85" t="str">
        <x:v>7 June 2024; synthesis 5 January 2026</x:v>
      </x:c>
      <x:c r="I56" s="86" t="inlineStr">
        <x:is>
          <x:t xml:space="preserve">Carrying out a data protection impact assessment if necessary</x:t>
        </x:is>
      </x:c>
      <x:c r="J56" s="84" t="str">
        <x:v>Full text and precise heading read. English courtesy translation states that the French original prevails. 2026 synthesis confirms the same named techniques.</x:v>
      </x:c>
      <x:c r="K56" s="86" t="inlineStr">
        <x:is>
          <x:t xml:space="preserve">Supporting official source</x:t>
        </x:is>
      </x:c>
      <x:c r="L56" s="72"/>
    </x:row>
    <x:row r="57" ht="84" customHeight="1">
      <x:c r="A57" s="84" t="str">
        <x:v>CNIL (France): AI system development — data protection in system design</x:v>
      </x:c>
      <x:c r="B57" s="84" t="str">
        <x:v>Named technique</x:v>
      </x:c>
      <x:c r="C57" s="84" t="str">
        <x:v>National supervisory-authority guidance
Published nonbinding national guidance</x:v>
      </x:c>
      <x:c r="D57" s="84" t="str">
        <x:v>How-to sheet 6, 'The method to be used'</x:v>
      </x:c>
      <x:c r="E57" s="84" t="str">
        <x:v>Federated learning; secure multiparty computation; homomorphic encryption; trusted execution environments; differential privacy</x:v>
      </x:c>
      <x:c r="F57" s="84" t="str">
        <x:v>Explains decentralised training and computation on encrypted data as design options. Discusses poisoning, trust between participants, applicability and computational limits; recommends keeping abreast of technological progress.</x:v>
      </x:c>
      <x:c r="G57" s="84" t="str">
        <x:v>National guidance implementing data minimisation and data protection by design; no blanket PET approval.</x:v>
      </x:c>
      <x:c r="H57" s="85" t="str">
        <x:v>7 June 2024</x:v>
      </x:c>
      <x:c r="I57" s="86" t="inlineStr">
        <x:is>
          <x:t xml:space="preserve">Taking into account data protection when designing the system</x:t>
        </x:is>
      </x:c>
      <x:c r="J57" s="84" t="str">
        <x:v>Full text of the named section verified. Do not claim federated learning by itself anonymises model updates or removes GDPR obligations.</x:v>
      </x:c>
      <x:c r="K57" s="86" t="str"/>
      <x:c r="L57" s="72"/>
    </x:row>
    <x:row r="58" ht="112" customHeight="1">
      <x:c r="A58" s="84" t="str">
        <x:v>CNIL (France): Online age verification — balancing privacy and protection of minors</x:v>
      </x:c>
      <x:c r="B58" s="84" t="str">
        <x:v>Named technique</x:v>
      </x:c>
      <x:c r="C58" s="84" t="str">
        <x:v>National supervisory-authority guidance and proof-of-concept discussion
Published national guidance; historical 2022 architecture discussion</x:v>
      </x:c>
      <x:c r="D58" s="84" t="str">
        <x:v>'The need to manage, in the short term, age verification solutions by involving a trusted third party'; 'An independent third-party auditor to best protect individuals’ data'</x:v>
      </x:c>
      <x:c r="E58" s="84" t="str">
        <x:v>Cryptographic signatures; compartmentalised proof-of-age issuance and presentation; selective disclosure of age attributes</x:v>
      </x:c>
      <x:c r="F58" s="84" t="str">
        <x:v>Describes separating age-proof issuance from presentation so the issuer does not know the visited site and the site does not learn identity or, in the prototype, the proof provider.</x:v>
      </x:c>
      <x:c r="G58" s="84" t="str">
        <x:v>National recommendation; cited as a privacy-preserving architectural example, not as a complete statement of current French or EU age-assurance law.</x:v>
      </x:c>
      <x:c r="H58" s="85" t="str">
        <x:v>22 September 2022</x:v>
      </x:c>
      <x:c r="I58" s="86" t="inlineStr">
        <x:is>
          <x:t xml:space="preserve">Online age verification: balancing privacy and the protection of minors</x:t>
        </x:is>
      </x:c>
      <x:c r="J58" s="84" t="str">
        <x:v>Full relevant sections verified; this source says cryptographic signatures, not explicitly zero-knowledge proofs, so it is not labelled as a ZKP mandate.</x:v>
      </x:c>
      <x:c r="K58" s="86" t="str"/>
      <x:c r="L58" s="72"/>
    </x:row>
    <x:row r="59" ht="84" customHeight="1">
      <x:c r="A59" s="84" t="str">
        <x:v>AEPD (Spain): A Guide to Privacy by Design</x:v>
      </x:c>
      <x:c r="B59" s="84" t="str">
        <x:v>PETs named</x:v>
      </x:c>
      <x:c r="C59" s="84" t="str">
        <x:v>National supervisory-authority guidance
Published nonbinding national guidance</x:v>
      </x:c>
      <x:c r="D59" s="84" t="str">
        <x:v>Chapter VI, 'Privacy Enhancing Technologies (PETs)', printed pp. 26–29; Table 4 on p. 27</x:v>
      </x:c>
      <x:c r="E59" s="84" t="str">
        <x:v>Pseudonymisation; anonymisation; encryption; anti-tracking; privacy-management tools</x:v>
      </x:c>
      <x:c r="F59" s="84" t="str">
        <x:v>Places PETs at the implementation stage of privacy-design strategies and patterns, offers a taxonomy and catalogues, and stresses that effectiveness depends on the technology and changes over time.</x:v>
      </x:c>
      <x:c r="G59" s="84" t="str">
        <x:v>National implementation guidance for GDPR privacy by design; broad taxonomy, not certification or a closed list of acceptable safeguards.</x:v>
      </x:c>
      <x:c r="H59" s="85" t="str">
        <x:v>October 2019</x:v>
      </x:c>
      <x:c r="I59" s="86" t="inlineStr">
        <x:is>
          <x:t xml:space="preserve">A Guide to Privacy by Design</x:t>
        </x:is>
      </x:c>
      <x:c r="J59" s="84" t="str">
        <x:v>Source wording: “PRIVACY ENHANCING TECHNOLOGIES (PETS)” (Chapter VI, printed pp.26–29). Chapter VI and printed pagination verified; page numbering is one above zero-based PDF page index. Date corroborated by AEPD resource index.</x:v>
      </x:c>
      <x:c r="K59" s="86" t="inlineStr">
        <x:is>
          <x:t xml:space="preserve">Supporting official source</x:t>
        </x:is>
      </x:c>
      <x:c r="L59" s="72"/>
    </x:row>
    <x:row r="60" ht="126" customHeight="1">
      <x:c r="A60" s="84" t="str">
        <x:v>AEPD (Spain): Guidelines for validation of cryptographic systems in data protection processing</x:v>
      </x:c>
      <x:c r="B60" s="84" t="str">
        <x:v>PETs named</x:v>
      </x:c>
      <x:c r="C60" s="84" t="str">
        <x:v>National supervisory-authority guidance
Published nonbinding national guidance</x:v>
      </x:c>
      <x:c r="D60" s="84" t="str">
        <x:v>Section 2.11 'Privacy Enhancing Cryptography', p. 14; section 2.7, p. 11; executive summary p. 2; controls chapter 3</x:v>
      </x:c>
      <x:c r="E60" s="84" t="str">
        <x:v>Zero-knowledge proofs of knowledge; secure multiparty computation; homomorphic encryption; group and ring signatures; encryption</x:v>
      </x:c>
      <x:c r="F60" s="84" t="str">
        <x:v>Identifies privacy-enhancing cryptography as a PET subset and requires contextual assessment of the whole cryptosystem, including keys and implementation. Encryption is not automatically anonymisation.</x:v>
      </x:c>
      <x:c r="G60" s="84" t="str">
        <x:v>National guidance; the document expressly describes its controls as non-exhaustive and non-enforceable. Underlying GDPR accountability and security duties remain binding.</x:v>
      </x:c>
      <x:c r="H60" s="85" t="str">
        <x:v>May 2023</x:v>
      </x:c>
      <x:c r="I60" s="86" t="inlineStr">
        <x:is>
          <x:t xml:space="preserve">Guidelines for validation of cryptographic systems in data protection processing</x:t>
        </x:is>
      </x:c>
      <x:c r="J60" s="84" t="str">
        <x:v>Source wording: “PETs or Privacy Enhancing Technologies” (Section 2.11, printed p.14). Cover date, section 2.11 and executive summary verified directly in official PDF.</x:v>
      </x:c>
      <x:c r="K60" s="86" t="str"/>
      <x:c r="L60" s="72"/>
    </x:row>
    <x:row r="61" ht="98" customHeight="1">
      <x:c r="A61" s="84" t="str">
        <x:v>AEPD (Spain): Introduction to the hash function as a personal data pseudonymisation technique</x:v>
      </x:c>
      <x:c r="B61" s="84" t="str">
        <x:v>Named technique</x:v>
      </x:c>
      <x:c r="C61" s="84" t="str">
        <x:v>National supervisory-authority technical guidance
Published nonbinding national guidance</x:v>
      </x:c>
      <x:c r="D61" s="84" t="str">
        <x:v>Sections IV–VII, pp. 11–22; section VIII 'Conclusions', p. 23</x:v>
      </x:c>
      <x:c r="E61" s="84" t="str">
        <x:v>Hashing; salting; randomisation; pseudonymisation</x:v>
      </x:c>
      <x:c r="F61" s="84" t="str">
        <x:v>Requires a re-identification analysis of the entire hash system, including source-data entropy and linked information. Identifies single-use random values, control of access and audits as relevant safeguards.</x:v>
      </x:c>
      <x:c r="G61" s="84" t="str">
        <x:v>National technical guidance; hashing is not a legal safe harbour or proof of anonymisation.</x:v>
      </x:c>
      <x:c r="H61" s="85" t="str">
        <x:v>October 2019 version; indexed by AEPD in November 2019</x:v>
      </x:c>
      <x:c r="I61" s="86" t="inlineStr">
        <x:is>
          <x:t xml:space="preserve">Introduction to the hash function as a personal data pseudonymisation technique</x:t>
        </x:is>
      </x:c>
      <x:c r="J61" s="84" t="str">
        <x:v>Cover date, contents and conclusions verified; avoid reproducing the document's broader anonymisation claims without a current contextual assessment.</x:v>
      </x:c>
      <x:c r="K61" s="86" t="inlineStr">
        <x:is>
          <x:t xml:space="preserve">Supporting official source</x:t>
        </x:is>
      </x:c>
      <x:c r="L61" s="72"/>
    </x:row>
    <x:row r="62" ht="126" customHeight="1">
      <x:c r="A62" s="84" t="str">
        <x:v>German DSK: Recommended technical and organisational measures for development and operation of AI systems</x:v>
      </x:c>
      <x:c r="B62" s="84" t="str">
        <x:v>Named technique</x:v>
      </x:c>
      <x:c r="C62" s="84" t="str">
        <x:v>Joint national supervisory-authority guidance
Published nonbinding national guidance, version 1.0</x:v>
      </x:c>
      <x:c r="D62" s="84" t="str">
        <x:v>Section 2.1.7 'Gewährleistungsziel Vertraulichkeit', p. 14</x:v>
      </x:c>
      <x:c r="E62" s="84" t="str">
        <x:v>Differential privacy; privacy-preserving training; regularisation</x:v>
      </x:c>
      <x:c r="F62" s="84" t="str">
        <x:v>Identifies differential privacy as a countermeasure to leakage or extraction of training data from AI models, alongside techniques addressing memorisation and poor generalisation.</x:v>
      </x:c>
      <x:c r="G62" s="84" t="str">
        <x:v>Guidance from Germany's federal and state data protection authorities. Interprets data-protection duties; not an EU implementing or delegated act.</x:v>
      </x:c>
      <x:c r="H62" s="85" t="str">
        <x:v>June 2025</x:v>
      </x:c>
      <x:c r="I62" s="86" t="inlineStr">
        <x:is>
          <x:t xml:space="preserve">Orientierungshilfe zu empfohlenen technischen und organisatorischen Maßnahmen bei der Entwicklung und beim Betrieb von KI-Systemen</x:t>
        </x:is>
      </x:c>
      <x:c r="J62" s="84" t="str">
        <x:v>Version and date verified on cover; exact differential-privacy passage verified in section 2.1.7, printed p. 14.</x:v>
      </x:c>
      <x:c r="K62" s="86" t="inlineStr">
        <x:is>
          <x:t xml:space="preserve">Supporting official source</x:t>
        </x:is>
      </x:c>
      <x:c r="L62" s="72"/>
    </x:row>
    <x:row r="63" ht="126" customHeight="1">
      <x:c r="A63" s="84" t="str">
        <x:v>Irish DPC: TikTok Technology Limited, inquiry IN-21-9-2</x:v>
      </x:c>
      <x:c r="B63" s="84" t="str">
        <x:v>PETs named</x:v>
      </x:c>
      <x:c r="C63" s="84" t="str">
        <x:v>National lead-supervisory-authority enforcement decision under GDPR Article 60
Decision adopted; challenged in court; interim stay of corrective/suspension orders recorded in DPC 2025 Annual Report</x:v>
      </x:c>
      <x:c r="D63" s="84" t="str">
        <x:v>Section M(c), printed pp. 165–166 (PDF pp. 171–172); section G on supplementary measures; section C(viii), printed p. 13</x:v>
      </x:c>
      <x:c r="E63" s="84" t="str">
        <x:v>Encryption/redaction of identifiers; pseudonymisation; differential privacy (expert report discussed)</x:v>
      </x:c>
      <x:c r="F63" s="84" t="str">
        <x:v>Acknowledges TikTok's PETs but finds the remotely accessed data remains personal and potentially linkable, including user-generated content. The assessed measures did not resolve potential public-authority access to plaintext.</x:v>
      </x:c>
      <x:c r="G63" s="84" t="str">
        <x:v>Case-specific enforcement decision, not general PET guidance. Shows that PET deployment does not itself satisfy GDPR Chapter V; litigation must be distinguished from substantive regulatory reasoning.</x:v>
      </x:c>
      <x:c r="H63" s="85" t="str">
        <x:v>30 April 2025; annual-report litigation update published 30 June 2026</x:v>
      </x:c>
      <x:c r="I63" s="86" t="inlineStr">
        <x:is>
          <x:t xml:space="preserve">DPC decision in inquiry IN-21-9-2 concerning TikTok Technology Limited</x:t>
        </x:is>
      </x:c>
      <x:c r="J63" s="84" t="str">
        <x:v>Source wording: “privacy enhancing technologies” (Section M(c), printed p.165). PET passages verified in the decision. The official annual report p.66 records the 13 November 2025 interim stay and appeal. Latest September 2026 appeal disposition was not verified; this row maps regulatory reasoning, not current executability or a final judicial outcome.</x:v>
      </x:c>
      <x:c r="K63" s="86" t="inlineStr">
        <x:is>
          <x:t xml:space="preserve">Supporting official source</x:t>
        </x:is>
      </x:c>
      <x:c r="L63" s="72"/>
    </x:row>
  </x:sheetData>
  <x:mergeCells>
    <x:mergeCell ref="A2:D2"/>
    <x:mergeCell ref="A3:D3"/>
    <x:mergeCell ref="A4:D4"/>
  </x:mergeCells>
  <x:conditionalFormatting sqref="E7:E63">
    <x:cfRule type="containsText" dxfId="3" priority="1" operator="containsText" text="Explicit PET"/>
  </x:conditionalFormatting>
  <x:conditionalFormatting sqref="A7:K63">
    <x:cfRule type="expression" dxfId="11" priority="2">
      <x:formula>LEFT($B7,10)="PETs named"</x:formula>
    </x:cfRule>
  </x:conditionalFormatting>
  <x:conditionalFormatting sqref="B7:B63">
    <x:cfRule type="expression" dxfId="12" priority="3">
      <x:formula>LEFT($B7,10)="PETs named"</x:formula>
    </x:cfRule>
  </x:conditionalFormatting>
  <x:hyperlinks>
    <x:hyperlink xmlns:ns1="http://schemas.openxmlformats.org/officeDocument/2006/relationships" ref="I7" display="European Parliament resolution on a European strategy for data" ns1:id="rIdVerifiedPET1"/>
    <x:hyperlink xmlns:ns2="http://schemas.openxmlformats.org/officeDocument/2006/relationships" ref="I8" display="EDPB Guidelines 4/2019, v2.0" ns2:id="rIdVerifiedPET2"/>
    <x:hyperlink xmlns:ns3="http://schemas.openxmlformats.org/officeDocument/2006/relationships" ref="I9" display="EDPB Recommendations 01/2020" ns3:id="rIdVerifiedPET3"/>
    <x:hyperlink xmlns:ns4="http://schemas.openxmlformats.org/officeDocument/2006/relationships" ref="I10" display="EDPB Recommendations 01/2020" ns4:id="rIdVerifiedPET4"/>
    <x:hyperlink xmlns:ns5="http://schemas.openxmlformats.org/officeDocument/2006/relationships" ref="I11" display="EDPB Recommendations 01/2020" ns5:id="rIdVerifiedPET5"/>
    <x:hyperlink xmlns:ns6="http://schemas.openxmlformats.org/officeDocument/2006/relationships" ref="I12" display="EDPB Recommendations 01/2020" ns6:id="rIdVerifiedPET6"/>
    <x:hyperlink xmlns:ns7="http://schemas.openxmlformats.org/officeDocument/2006/relationships" ref="I13" display="EDPB Recommendations 01/2020" ns7:id="rIdVerifiedPET7"/>
    <x:hyperlink xmlns:ns8="http://schemas.openxmlformats.org/officeDocument/2006/relationships" ref="I14" display="WP29 Opinion 05/2014" ns8:id="rIdVerifiedPET8"/>
    <x:hyperlink xmlns:ns9="http://schemas.openxmlformats.org/officeDocument/2006/relationships" ref="I15" display="WP29 Opinion 05/2014" ns9:id="rIdVerifiedPET9"/>
    <x:hyperlink xmlns:ns10="http://schemas.openxmlformats.org/officeDocument/2006/relationships" ref="I16" display="EDPB Guidelines 01/2025 and official adoption summary" ns10:id="rIdVerifiedPET10"/>
    <x:hyperlink xmlns:ns11="http://schemas.openxmlformats.org/officeDocument/2006/relationships" ref="K16" display="Supporting official source" ns11:id="rIdVerifiedPET11"/>
    <x:hyperlink xmlns:ns12="http://schemas.openxmlformats.org/officeDocument/2006/relationships" ref="I17" display="EDPB Guidelines 02/2026" ns12:id="rIdVerifiedPET12"/>
    <x:hyperlink xmlns:ns13="http://schemas.openxmlformats.org/officeDocument/2006/relationships" ref="K17" display="Supporting official source" ns13:id="rIdVerifiedPET13"/>
    <x:hyperlink xmlns:ns14="http://schemas.openxmlformats.org/officeDocument/2006/relationships" ref="I18" display="EDPB Opinion 28/2024" ns14:id="rIdVerifiedPET14"/>
    <x:hyperlink xmlns:ns15="http://schemas.openxmlformats.org/officeDocument/2006/relationships" ref="I19" display="EDPB Opinion 28/2024" ns15:id="rIdVerifiedPET15"/>
    <x:hyperlink xmlns:ns16="http://schemas.openxmlformats.org/officeDocument/2006/relationships" ref="I20" display="EDPB Guidelines 03/2026" ns16:id="rIdVerifiedPET16"/>
    <x:hyperlink xmlns:ns17="http://schemas.openxmlformats.org/officeDocument/2006/relationships" ref="K20" display="Supporting official source" ns17:id="rIdVerifiedPET17"/>
    <x:hyperlink xmlns:ns18="http://schemas.openxmlformats.org/officeDocument/2006/relationships" ref="I21" display="EDPB Guidelines 1/2026, official DPA-hosted copy" ns18:id="rIdVerifiedPET18"/>
    <x:hyperlink xmlns:ns19="http://schemas.openxmlformats.org/officeDocument/2006/relationships" ref="K21" display="Supporting official source" ns19:id="rIdVerifiedPET19"/>
    <x:hyperlink xmlns:ns20="http://schemas.openxmlformats.org/officeDocument/2006/relationships" ref="I22" display="EDPB Guidelines 02/2025, v2.0" ns20:id="rIdVerifiedPET20"/>
    <x:hyperlink xmlns:ns21="http://schemas.openxmlformats.org/officeDocument/2006/relationships" ref="I23" display="EDPB Guidelines 02/2025, v2.0" ns21:id="rIdVerifiedPET21"/>
    <x:hyperlink xmlns:ns22="http://schemas.openxmlformats.org/officeDocument/2006/relationships" ref="I24" display="EDPB Guidelines 01/2020" ns22:id="rIdVerifiedPET22"/>
    <x:hyperlink xmlns:ns23="http://schemas.openxmlformats.org/officeDocument/2006/relationships" ref="I25" display="EDPB–EDPS Joint Opinion 2/2026" ns23:id="rIdVerifiedPET23"/>
    <x:hyperlink xmlns:ns24="http://schemas.openxmlformats.org/officeDocument/2006/relationships" ref="I26" display="EDPB–EDPS Joint Opinion 2/2026" ns24:id="rIdVerifiedPET24"/>
    <x:hyperlink xmlns:ns25="http://schemas.openxmlformats.org/officeDocument/2006/relationships" ref="I27" display="CJEU EDPS v SRB, C-413/23 P" ns25:id="rIdVerifiedPET25"/>
    <x:hyperlink xmlns:ns26="http://schemas.openxmlformats.org/officeDocument/2006/relationships" ref="I28" display="EDPS–AEPD anonymisation technical note" ns26:id="rIdVerifiedPET26"/>
    <x:hyperlink xmlns:ns27="http://schemas.openxmlformats.org/officeDocument/2006/relationships" ref="K28" display="Supporting official source" ns27:id="rIdVerifiedPET27"/>
    <x:hyperlink xmlns:ns28="http://schemas.openxmlformats.org/officeDocument/2006/relationships" ref="I29" display="EDPS–AEPD TechDispatch on Federated Learning" ns28:id="rIdVerifiedPET28"/>
    <x:hyperlink xmlns:ns29="http://schemas.openxmlformats.org/officeDocument/2006/relationships" ref="K29" display="Supporting official source" ns29:id="rIdVerifiedPET29"/>
    <x:hyperlink xmlns:ns30="http://schemas.openxmlformats.org/officeDocument/2006/relationships" ref="I30" display="WP29 encryption statement, official AEPD copy" ns30:id="rIdVerifiedPET30"/>
    <x:hyperlink xmlns:ns31="http://schemas.openxmlformats.org/officeDocument/2006/relationships" ref="I31" display="EDPB Opinion 11/2024, official EDPB text" ns31:id="rIdVerifiedPET31"/>
    <x:hyperlink xmlns:ns32="http://schemas.openxmlformats.org/officeDocument/2006/relationships" ref="I32" display="EDPB Guidelines 04/2020, adopted text with annex" ns32:id="rIdVerifiedPET32"/>
    <x:hyperlink xmlns:ns33="http://schemas.openxmlformats.org/officeDocument/2006/relationships" ref="K32" display="Supporting official source" ns33:id="rIdVerifiedPET33"/>
    <x:hyperlink xmlns:ns34="http://schemas.openxmlformats.org/officeDocument/2006/relationships" ref="I33" display="COM(2007) 228 final — official Austrian Parliament copy" ns34:id="rIdVerifiedPET34"/>
    <x:hyperlink xmlns:ns35="http://schemas.openxmlformats.org/officeDocument/2006/relationships" ref="I34" display="A European strategy for data" ns35:id="rIdVerifiedPET35"/>
    <x:hyperlink xmlns:ns36="http://schemas.openxmlformats.org/officeDocument/2006/relationships" ref="I35" display="Privacy and Data Protection by Design" ns36:id="rIdVerifiedPET36"/>
    <x:hyperlink xmlns:ns37="http://schemas.openxmlformats.org/officeDocument/2006/relationships" ref="K35" display="Supporting official source" ns37:id="rIdVerifiedPET37"/>
    <x:hyperlink xmlns:ns38="http://schemas.openxmlformats.org/officeDocument/2006/relationships" ref="I36" display="Privacy by design in big data" ns38:id="rIdVerifiedPET38"/>
    <x:hyperlink xmlns:ns39="http://schemas.openxmlformats.org/officeDocument/2006/relationships" ref="K36" display="Supporting official source" ns39:id="rIdVerifiedPET39"/>
    <x:hyperlink xmlns:ns40="http://schemas.openxmlformats.org/officeDocument/2006/relationships" ref="I37" display="Readiness Analysis for the Adoption and Evolution of Privacy Enhancing Technologies" ns40:id="rIdVerifiedPET40"/>
    <x:hyperlink xmlns:ns41="http://schemas.openxmlformats.org/officeDocument/2006/relationships" ref="K37" display="Supporting official source" ns41:id="rIdVerifiedPET41"/>
    <x:hyperlink xmlns:ns42="http://schemas.openxmlformats.org/officeDocument/2006/relationships" ref="I38" display="A tool on Privacy Enhancing Technologies (PETs) knowledge management and maturity assessment" ns42:id="rIdVerifiedPET42"/>
    <x:hyperlink xmlns:ns43="http://schemas.openxmlformats.org/officeDocument/2006/relationships" ref="K38" display="Supporting official source" ns43:id="rIdVerifiedPET43"/>
    <x:hyperlink xmlns:ns44="http://schemas.openxmlformats.org/officeDocument/2006/relationships" ref="I39" display="Recommendations on shaping technology according to GDPR provisions" ns44:id="rIdVerifiedPET44"/>
    <x:hyperlink xmlns:ns45="http://schemas.openxmlformats.org/officeDocument/2006/relationships" ref="K39" display="Supporting official source" ns45:id="rIdVerifiedPET45"/>
    <x:hyperlink xmlns:ns46="http://schemas.openxmlformats.org/officeDocument/2006/relationships" ref="I40" display="Pseudonymisation techniques and best practices" ns46:id="rIdVerifiedPET46"/>
    <x:hyperlink xmlns:ns47="http://schemas.openxmlformats.org/officeDocument/2006/relationships" ref="K40" display="Supporting official source" ns47:id="rIdVerifiedPET47"/>
    <x:hyperlink xmlns:ns48="http://schemas.openxmlformats.org/officeDocument/2006/relationships" ref="I41" display="Data Pseudonymisation: Advanced Techniques and Use Cases" ns48:id="rIdVerifiedPET48"/>
    <x:hyperlink xmlns:ns49="http://schemas.openxmlformats.org/officeDocument/2006/relationships" ref="K41" display="Supporting official source" ns49:id="rIdVerifiedPET49"/>
    <x:hyperlink xmlns:ns50="http://schemas.openxmlformats.org/officeDocument/2006/relationships" ref="I42" display="Data Protection Engineering" ns50:id="rIdVerifiedPET50"/>
    <x:hyperlink xmlns:ns51="http://schemas.openxmlformats.org/officeDocument/2006/relationships" ref="K42" display="Supporting official source" ns51:id="rIdVerifiedPET51"/>
    <x:hyperlink xmlns:ns52="http://schemas.openxmlformats.org/officeDocument/2006/relationships" ref="I43" display="Data Protection Engineering" ns52:id="rIdVerifiedPET52"/>
    <x:hyperlink xmlns:ns53="http://schemas.openxmlformats.org/officeDocument/2006/relationships" ref="K43" display="Supporting official source" ns53:id="rIdVerifiedPET53"/>
    <x:hyperlink xmlns:ns54="http://schemas.openxmlformats.org/officeDocument/2006/relationships" ref="I44" display="Deploying Pseudonymisation Techniques" ns54:id="rIdVerifiedPET54"/>
    <x:hyperlink xmlns:ns55="http://schemas.openxmlformats.org/officeDocument/2006/relationships" ref="K44" display="Supporting official source" ns55:id="rIdVerifiedPET55"/>
    <x:hyperlink xmlns:ns56="http://schemas.openxmlformats.org/officeDocument/2006/relationships" ref="I45" display="Engineering Personal Data Sharing" ns56:id="rIdVerifiedPET56"/>
    <x:hyperlink xmlns:ns57="http://schemas.openxmlformats.org/officeDocument/2006/relationships" ref="K45" display="Supporting official source" ns57:id="rIdVerifiedPET57"/>
    <x:hyperlink xmlns:ns58="http://schemas.openxmlformats.org/officeDocument/2006/relationships" ref="I46" display="Engineering Personal Data Protection in EU Data Spaces" ns58:id="rIdVerifiedPET58"/>
    <x:hyperlink xmlns:ns59="http://schemas.openxmlformats.org/officeDocument/2006/relationships" ref="K46" display="Supporting official source" ns59:id="rIdVerifiedPET59"/>
    <x:hyperlink xmlns:ns60="http://schemas.openxmlformats.org/officeDocument/2006/relationships" ref="I47" display="First Report on Encryption by the EU Innovation Hub for Internal Security" ns60:id="rIdVerifiedPET60"/>
    <x:hyperlink xmlns:ns61="http://schemas.openxmlformats.org/officeDocument/2006/relationships" ref="K47" display="Supporting official source" ns61:id="rIdVerifiedPET61"/>
    <x:hyperlink xmlns:ns62="http://schemas.openxmlformats.org/officeDocument/2006/relationships" ref="I48" display="First Report on Encryption by the EU Innovation Hub for Internal Security" ns62:id="rIdVerifiedPET62"/>
    <x:hyperlink xmlns:ns63="http://schemas.openxmlformats.org/officeDocument/2006/relationships" ref="I49" display="Final report: Guidelines amending the ML/TF Risk Factors Guidelines" ns63:id="rIdVerifiedPET63"/>
    <x:hyperlink xmlns:ns64="http://schemas.openxmlformats.org/officeDocument/2006/relationships" ref="K49" display="Supporting official source" ns64:id="rIdVerifiedPET64"/>
    <x:hyperlink xmlns:ns65="http://schemas.openxmlformats.org/officeDocument/2006/relationships" ref="I50" display="Final report: Guidelines amending the ML/TF Risk Factors Guidelines" ns65:id="rIdVerifiedPET65"/>
    <x:hyperlink xmlns:ns66="http://schemas.openxmlformats.org/officeDocument/2006/relationships" ref="I51" display="Feedback on the input provided by the European Parliament as part of its resolution on the ECB’s Annual Report 2023" ns66:id="rIdVerifiedPET66"/>
    <x:hyperlink xmlns:ns67="http://schemas.openxmlformats.org/officeDocument/2006/relationships" ref="I52" display="The transformation of money: technological disruption and the future of financial services" ns67:id="rIdVerifiedPET67"/>
    <x:hyperlink xmlns:ns68="http://schemas.openxmlformats.org/officeDocument/2006/relationships" ref="I53" display="Guidelines on measures to ensure a high level of privacy, safety and security for minors online" ns68:id="rIdVerifiedPET68"/>
    <x:hyperlink xmlns:ns69="http://schemas.openxmlformats.org/officeDocument/2006/relationships" ref="K53" display="Supporting official source" ns69:id="rIdVerifiedPET69"/>
    <x:hyperlink xmlns:ns70="http://schemas.openxmlformats.org/officeDocument/2006/relationships" ref="I54" display="Commission Recommendation (EU) 2026/1035 of 29 April 2026" ns70:id="rIdVerifiedPET70"/>
    <x:hyperlink xmlns:ns71="http://schemas.openxmlformats.org/officeDocument/2006/relationships" ref="K54" display="Supporting official source" ns71:id="rIdVerifiedPET71"/>
    <x:hyperlink xmlns:ns72="http://schemas.openxmlformats.org/officeDocument/2006/relationships" ref="I55" display="EU Age Verification Blueprint — Operational, Security, Product, and Architecture Specifications" ns72:id="rIdVerifiedPET72"/>
    <x:hyperlink xmlns:ns73="http://schemas.openxmlformats.org/officeDocument/2006/relationships" ref="K55" display="Supporting official source" ns73:id="rIdVerifiedPET73"/>
    <x:hyperlink xmlns:ns74="http://schemas.openxmlformats.org/officeDocument/2006/relationships" ref="I56" display="Carrying out a data protection impact assessment if necessary" ns74:id="rIdVerifiedPET74"/>
    <x:hyperlink xmlns:ns75="http://schemas.openxmlformats.org/officeDocument/2006/relationships" ref="K56" display="Supporting official source" ns75:id="rIdVerifiedPET75"/>
    <x:hyperlink xmlns:ns76="http://schemas.openxmlformats.org/officeDocument/2006/relationships" ref="I57" display="Taking into account data protection when designing the system" ns76:id="rIdVerifiedPET76"/>
    <x:hyperlink xmlns:ns77="http://schemas.openxmlformats.org/officeDocument/2006/relationships" ref="I58" display="Online age verification: balancing privacy and the protection of minors" ns77:id="rIdVerifiedPET77"/>
    <x:hyperlink xmlns:ns78="http://schemas.openxmlformats.org/officeDocument/2006/relationships" ref="I59" display="A Guide to Privacy by Design" ns78:id="rIdVerifiedPET78"/>
    <x:hyperlink xmlns:ns79="http://schemas.openxmlformats.org/officeDocument/2006/relationships" ref="K59" display="Supporting official source" ns79:id="rIdVerifiedPET79"/>
    <x:hyperlink xmlns:ns80="http://schemas.openxmlformats.org/officeDocument/2006/relationships" ref="I60" display="Guidelines for validation of cryptographic systems in data protection processing" ns80:id="rIdVerifiedPET80"/>
    <x:hyperlink xmlns:ns81="http://schemas.openxmlformats.org/officeDocument/2006/relationships" ref="I61" display="Introduction to the hash function as a personal data pseudonymisation technique" ns81:id="rIdVerifiedPET81"/>
    <x:hyperlink xmlns:ns82="http://schemas.openxmlformats.org/officeDocument/2006/relationships" ref="K61" display="Supporting official source" ns82:id="rIdVerifiedPET82"/>
    <x:hyperlink xmlns:ns83="http://schemas.openxmlformats.org/officeDocument/2006/relationships" ref="I62" display="Orientierungshilfe zu empfohlenen technischen und organisatorischen Maßnahmen bei der Entwicklung und beim Betrieb von KI-Systemen" ns83:id="rIdVerifiedPET83"/>
    <x:hyperlink xmlns:ns84="http://schemas.openxmlformats.org/officeDocument/2006/relationships" ref="K62" display="Supporting official source" ns84:id="rIdVerifiedPET84"/>
    <x:hyperlink xmlns:ns85="http://schemas.openxmlformats.org/officeDocument/2006/relationships" ref="I63" display="DPC decision in inquiry IN-21-9-2 concerning TikTok Technology Limited" ns85:id="rIdVerifiedPET85"/>
    <x:hyperlink xmlns:ns86="http://schemas.openxmlformats.org/officeDocument/2006/relationships" ref="K63" display="Supporting official source" ns86:id="rIdVerifiedPET86"/>
    <x:hyperlink xmlns:ns87="http://schemas.openxmlformats.org/officeDocument/2006/relationships" ref="K7" display="Alternative official PDF" ns87:id="rIdVerifiedPET87"/>
  </x:hyperlinks>
  <x:pageMargins left="0.7" right="0.7" top="0.75" bottom="0.75" header="0.3" footer="0.3"/>
  <x:tableParts count="1">
    <x:tablePart xmlns:r="http://schemas.openxmlformats.org/officeDocument/2006/relationships" r:id="R37b5d833a72c44cc"/>
  </x:tableParts>
</x:worksheet>
</file>

<file path=xl/worksheets/sheet5.xml><?xml version="1.0" encoding="utf-8"?>
<x:worksheet xmlns:x="http://schemas.openxmlformats.org/spreadsheetml/2006/main">
  <x:sheetPr>
    <x:tabColor rgb="FF8A95A2"/>
  </x:sheetPr>
  <x:sheetViews>
    <x:sheetView showGridLines="0" workbookViewId="0" tabSelected="0">
      <x:pane xSplit="1" ySplit="6" topLeftCell="B7" activePane="bottomRight" state="frozen"/>
    </x:sheetView>
  </x:sheetViews>
  <x:sheetFormatPr defaultRowHeight="15"/>
  <x:cols>
    <x:col min="1" max="1" width="34" hidden="0" customWidth="1"/>
    <x:col min="2" max="2" width="105" hidden="0" customWidth="1"/>
    <x:col min="3" max="3" width="83" hidden="0" customWidth="1"/>
    <x:col min="4" max="4" width="42" hidden="0" customWidth="1"/>
  </x:cols>
  <x:sheetData>
    <x:row r="1">
      <x:c r="A1" s="73"/>
      <x:c r="B1" s="73"/>
      <x:c r="C1" s="73"/>
      <x:c r="D1" s="73"/>
    </x:row>
    <x:row r="2" ht="28" customHeight="1">
      <x:c r="A2" s="74" t="str">
        <x:v>Scope, definitions and verification gaps</x:v>
      </x:c>
      <x:c r="B2" s="73"/>
      <x:c r="C2" s="73"/>
      <x:c r="D2" s="73"/>
    </x:row>
    <x:row r="3">
      <x:c r="A3" s="75" t="inlineStr">
        <x:is>
          <x:t xml:space="preserve">Research cut-off: 19 September 2026. Unverified material is kept out of the confirmed mapping. • Links checked: 24 September 2026</x:t>
        </x:is>
      </x:c>
      <x:c r="B3" s="73"/>
      <x:c r="C3" s="73"/>
      <x:c r="D3" s="73"/>
    </x:row>
    <x:row r="4">
      <x:c r="A4" s="73"/>
      <x:c r="B4" s="73"/>
      <x:c r="C4" s="73"/>
      <x:c r="D4" s="73"/>
    </x:row>
    <x:row r="5">
      <x:c r="A5" s="77"/>
      <x:c r="B5" s="77"/>
      <x:c r="C5" s="77"/>
      <x:c r="D5" s="77"/>
    </x:row>
    <x:row r="6" ht="38" customHeight="1">
      <x:c r="A6" s="82" t="str">
        <x:v>Topic</x:v>
      </x:c>
      <x:c r="B6" s="82" t="str">
        <x:v>Scope / finding / limitation</x:v>
      </x:c>
      <x:c r="C6" s="82" t="str">
        <x:v>Status / next verification</x:v>
      </x:c>
      <x:c r="D6" s="82" t="str">
        <x:v>Official reference</x:v>
      </x:c>
    </x:row>
    <x:row r="7" ht="60" customHeight="1">
      <x:c r="A7" s="84" t="str">
        <x:v>Research cut-off</x:v>
      </x:c>
      <x:c r="B7" s="84" t="str">
        <x:v>19 September 2026. Status reflects the latest official texts successfully verified during this review. Original text, consolidated law, proposal, amendment and guidance stages are distinguished.</x:v>
      </x:c>
      <x:c r="C7" s="84" t="str">
        <x:v>Recheck current versions and procedural registers before using the mapping for a live submission.</x:v>
      </x:c>
      <x:c r="D7" s="86" t="str"/>
    </x:row>
    <x:row r="8" ht="70" customHeight="1">
      <x:c r="A8" s="84" t="str">
        <x:v>Coverage</x:v>
      </x:c>
      <x:c r="B8" s="84" t="str">
        <x:v>Broad mapping of located references across horizontal and sectoral EU legislation, implementing/delegated acts, Commission and agency material, EDPB/EDPS guidance, judicial interpretation and selected national authorities. This is not a certified exhaustive inventory of every EU publication or amendment.</x:v>
      </x:c>
      <x:c r="C8" s="84" t="str">
        <x:v>The table records positive verified references. A file missing from it must not be interpreted as having no PET relevance.</x:v>
      </x:c>
      <x:c r="D8" s="86" t="str"/>
    </x:row>
    <x:row r="9" ht="126" customHeight="1">
      <x:c r="A9" s="84" t="str">
        <x:v>PET highlighting</x:v>
      </x:c>
      <x:c r="B9" s="84" t="str">
        <x:v>Yellow rows specifically name “privacy-enhancing technologies” or “PET(s)” in the cited passage, title or amendment justification. Hyphenation and coordinated wording are included. Related privacy wording, named techniques and related safeguards remain separate. Yellow does not mean a measure is binding or adopted.</x:v>
      </x:c>
      <x:c r="C9" s="84" t="str">
        <x:v>Filter PET mention. “PETs named (justification)” marks discussion outside operative amendment text. “Related privacy wording” includes privacy-preserving methods, privacy-enhancing techniques and more specific formulations. Unverified wording is not highlighted.</x:v>
      </x:c>
      <x:c r="D9" s="86" t="str"/>
    </x:row>
    <x:row r="10" ht="70" customHeight="1">
      <x:c r="A10" s="84" t="str">
        <x:v>Technique coverage</x:v>
      </x:c>
      <x:c r="B10" s="84" t="str">
        <x:v>Search terms included privacy-enhancing/preserving technologies, anonymisation, pseudonymisation, differential privacy, synthetic data, encryption, homomorphic encryption, secure multiparty computation, federated/distributed learning, zero-knowledge proofs, selective disclosure, unlinkability, secure environments and local processing.</x:v>
      </x:c>
      <x:c r="C10" s="84" t="str">
        <x:v>Named techniques can overlap. Federated learning, hashing, encryption and synthetic data do not automatically guarantee anonymity.</x:v>
      </x:c>
      <x:c r="D10" s="86" t="str"/>
    </x:row>
    <x:row r="11" ht="60" customHeight="1">
      <x:c r="A11" s="84" t="str">
        <x:v>Legal weight</x:v>
      </x:c>
      <x:c r="B11" s="84" t="str">
        <x:v>Operative articles/annexes can impose binding duties. Recitals inform interpretation. Proposals and MEP amendments do not change the law unless adopted. Most guidelines and technical reports are nonbinding; EBA guidelines operate under a supervisory comply-or-explain framework.</x:v>
      </x:c>
      <x:c r="C11" s="84" t="str">
        <x:v>Read Legal effect with the scope and application date. Distinguish a mandatory outcome from encouragement to use a named technique.</x:v>
      </x:c>
      <x:c r="D11" s="86" t="str"/>
    </x:row>
    <x:row r="12" ht="60" customHeight="1">
      <x:c r="A12" s="84" t="str">
        <x:v>Institutional roles</x:v>
      </x:c>
      <x:c r="B12" s="84" t="str">
        <x:v>EDPB issues consistency guidance; EDPS and national DPAs exercise data-protection supervisory functions. ENISA provides cybersecurity expertise, and Europol supports law enforcement. ENISA/Europol reports are not GDPR enforcement decisions.</x:v>
      </x:c>
      <x:c r="C12" s="84" t="str">
        <x:v>The publication type identifies whether an entry is formal guidance, technical research, policy discussion, or a case-specific decision.</x:v>
      </x:c>
      <x:c r="D12" s="86" t="str"/>
    </x:row>
    <x:row r="13" ht="60" customHeight="1">
      <x:c r="A13" s="84" t="str">
        <x:v>Directives and transposition</x:v>
      </x:c>
      <x:c r="B13" s="84" t="str">
        <x:v>EU transposition deadlines are included, including future AMLD6 obligations. A passed deadline does not establish that every Member State has correctly transposed the directive. The mapping does not inventory 27 national transposition laws.</x:v>
      </x:c>
      <x:c r="C13" s="84" t="str">
        <x:v>For implementation advice, check the relevant Member State text and effective date separately.</x:v>
      </x:c>
      <x:c r="D13" s="86" t="str"/>
    </x:row>
    <x:row r="14" ht="126" customHeight="1">
      <x:c r="A14" s="84" t="str">
        <x:v>MEP amendments</x:v>
      </x:c>
      <x:c r="B14" s="84" t="str">
        <x:v>Historical AI Act amendments and the June 2026 Digital Omnibus draft report are distinguished from the final law. All nine registered July 2026 Digital Omnibus amendment batches (79–1840) were downloaded and searched for PET terminology and related techniques; substantive hits were compared with the proposed right-hand text. Individual sponsors and exact amendment targets are recorded.</x:v>
      </x:c>
      <x:c r="C14" s="84" t="str">
        <x:v>The amendment table separates named signatories, draft-report authors and responsible rapporteurs. Individual proposers are not inferred from rapporteur appointments or committee membership. Historical adopted texts with unverified individual provenance are labelled. The 2017 JURI ePrivacy opinion contains conflicting rapporteur names, preserved with page references. Subsequent individual voting outcomes were not systematically checked.</x:v>
      </x:c>
      <x:c r="D14" s="86" t="inlineStr">
        <x:is>
          <x:t xml:space="preserve">Official source</x:t>
        </x:is>
      </x:c>
    </x:row>
    <x:row r="15" ht="60" customHeight="1">
      <x:c r="A15" s="84" t="str">
        <x:v>Current AI Act</x:v>
      </x:c>
      <x:c r="B15" s="84" t="str">
        <x:v>Regulation (EU) 2026/1744 inserts Article 4a and deletes original Article 10(5). Current and historical PET-related provisions are separated.</x:v>
      </x:c>
      <x:c r="C15" s="84" t="str">
        <x:v>Use current Article 4a for bias-related special-category processing analysis; preserve its conditions.</x:v>
      </x:c>
      <x:c r="D15" s="86" t="inlineStr">
        <x:is>
          <x:t xml:space="preserve">Official source</x:t>
        </x:is>
      </x:c>
    </x:row>
    <x:row r="16" ht="60" customHeight="1">
      <x:c r="A16" s="84" t="str">
        <x:v>Current wallet rules</x:v>
      </x:c>
      <x:c r="B16" s="84" t="str">
        <x:v>Implementing Regulation (EU) 2026/1731 updates wallet standards. The 2024/2979 Article 14(1)/Annex V WebAuthn prescription was deleted; the relying-party-specific pseudonym requirement remains.</x:v>
      </x:c>
      <x:c r="C16" s="84" t="str">
        <x:v>Use the August 2026 consolidations, and distinguish the separate 2028 portrait-field application date.</x:v>
      </x:c>
      <x:c r="D16" s="86" t="inlineStr">
        <x:is>
          <x:t xml:space="preserve">Official source</x:t>
        </x:is>
      </x:c>
    </x:row>
    <x:row r="17" ht="60" customHeight="1">
      <x:c r="A17" s="84" t="str">
        <x:v>Anonymisation and transfers</x:v>
      </x:c>
      <x:c r="B17" s="84" t="str">
        <x:v>Pseudonymisation may materially reduce identifiability and transfer risk, but effectiveness is contextual. The SRB judgment, 2026 EDPB draft and transfer recommendations must be read together. PET deployment alone does not provide a lawful basis or satisfy Chapter V.</x:v>
      </x:c>
      <x:c r="C17" s="84" t="str">
        <x:v>Assess recipient and public-authority capabilities, keys, auxiliary data, purposes and output leakage.</x:v>
      </x:c>
      <x:c r="D17" s="86" t="inlineStr">
        <x:is>
          <x:t xml:space="preserve">Official source</x:t>
        </x:is>
      </x:c>
    </x:row>
    <x:row r="18" ht="60" customHeight="1">
      <x:c r="A18" s="84" t="str">
        <x:v>National authority supplement</x:v>
      </x:c>
      <x:c r="B18" s="84" t="str">
        <x:v>Selected CNIL, AEPD, German DSK and Irish DPC sources are included because they give substantive PET interpretations or enforcement analysis. They are labelled national material rather than EU-wide legislative requirements.</x:v>
      </x:c>
      <x:c r="C18" s="84" t="str">
        <x:v>National coverage is representative, not a complete survey of every authority.</x:v>
      </x:c>
      <x:c r="D18" s="86" t="str"/>
    </x:row>
    <x:row r="19" ht="60" customHeight="1">
      <x:c r="A19" s="84" t="str">
        <x:v>Source precision</x:v>
      </x:c>
      <x:c r="B19" s="84" t="str">
        <x:v>Article, recital, paragraph, section and page references are supplied where verified. A landing-page-only or indexed-text verification is identified in the row. A cited PDF page number normally refers to printed pagination unless stated otherwise.</x:v>
      </x:c>
      <x:c r="C19" s="84" t="str">
        <x:v>Source and supporting-source cells are clickable. Source dates may refer to adoption, publication or consolidation as indicated.</x:v>
      </x:c>
      <x:c r="D19" s="86" t="str"/>
    </x:row>
    <x:row r="20" ht="60" customHeight="1">
      <x:c r="A20" s="84" t="str">
        <x:v>Not a blanket exemption</x:v>
      </x:c>
      <x:c r="B20" s="84" t="str">
        <x:v>PETs may help meet minimisation, security, privacy-by-design and sharing safeguards. They do not independently remove purpose limitation, lawful-basis, rights, transfer or sector-specific obligations. The technique must meet the specific legal and technical conditions.</x:v>
      </x:c>
      <x:c r="C20" s="84" t="str">
        <x:v>Treat practical application choices as analysis unless expressly named in the provision.</x:v>
      </x:c>
      <x:c r="D20" s="86" t="str"/>
    </x:row>
    <x:row r="21" ht="60" customHeight="1">
      <x:c r="A21" s="84" t="str">
        <x:v>EU Action Plan on Cybersecurity and AI</x:v>
      </x:c>
      <x:c r="B21" s="84" t="str">
        <x:v>Commission publication page dated 7 July 2026 was verified. It describes secure AI testing and cybersecurity objectives; no explicit PET passage was identified on that page.</x:v>
      </x:c>
      <x:c r="C21" s="84" t="str">
        <x:v>The linked full document could not be read. Substantive full-text PET coverage remains unverified and is excluded from the confirmed table.</x:v>
      </x:c>
      <x:c r="D21" s="86" t="inlineStr">
        <x:is>
          <x:t xml:space="preserve">Official source</x:t>
        </x:is>
      </x:c>
    </x:row>
    <x:row r="22" ht="60" customHeight="1">
      <x:c r="A22" s="84" t="str">
        <x:v>Commission proposal</x:v>
      </x:c>
      <x:c r="B22" s="84" t="str">
        <x:v>Cybersecurity Act 2 — COM(2026)11, 2026/0011(COD). Document date: 2026-01-20. Full proposal searched; no explicit PET/pseudonymisation/encryption hit confirmed. Art5(1)(h) addresses ENISA advice on cybersecurity aspects of privacy law.</x:v>
      </x:c>
      <x:c r="C22" s="84" t="str">
        <x:v>General cybersecurity duties and post-quantum cryptography context excluded from direct PET mapping unless privacy purpose is demonstrated; later amendments not exhaustively inspected. Status: Pending; awaiting committee decision</x:v>
      </x:c>
      <x:c r="D22" s="86" t="inlineStr">
        <x:is>
          <x:t xml:space="preserve">Official source</x:t>
        </x:is>
      </x:c>
    </x:row>
    <x:row r="23" ht="60" customHeight="1">
      <x:c r="A23" s="84" t="str">
        <x:v>Commission proposal</x:v>
      </x:c>
      <x:c r="B23" s="84" t="str">
        <x:v>NIS2 targeted amendment — COM(2026)13, 2026/0012(COD). Document date: 2026-01-20. Full proposal text searched; no privacy/PET, anonymisation, encryption or cryptography reference confirmed in substantive text.</x:v>
      </x:c>
      <x:c r="C23" s="84" t="str">
        <x:v>This does not erase PET provisions in existing NIS2. EUR-Lex document is dated20January2026; OEIL lists publication14January2026, a metadata discrepancy. Status: Pending; awaiting committee decision</x:v>
      </x:c>
      <x:c r="D23" s="86" t="inlineStr">
        <x:is>
          <x:t xml:space="preserve">Commission NIS2 amendment proposal — official Council copy</x:t>
        </x:is>
      </x:c>
    </x:row>
    <x:row r="24" ht="82" customHeight="1">
      <x:c r="A24" s="40" t="str">
        <x:v>PET amendment score</x:v>
      </x:c>
      <x:c r="B24" s="40" t="str">
        <x:v>Assess the substantive change against its baseline: +2 substantial strengthening, +1 limited strengthening, 0 no PET-direction change or mixed, −1 weakening, −2 substantial weakening.</x:v>
      </x:c>
      <x:c r="C24" s="40" t="str">
        <x:v>Scores are analytical assessments of public proposals, not personal beliefs.</x:v>
      </x:c>
      <x:c r="D24" s="40" t="str"/>
    </x:row>
    <x:row r="25" ht="82" customHeight="1">
      <x:c r="A25" s="40" t="str">
        <x:v>Missing or ambiguous evidence</x:v>
      </x:c>
      <x:c r="B25" s="40" t="str">
        <x:v>A blank score means unscored. Whole-framework deletions and uncertain PET-specific effects are not automatically adverse.</x:v>
      </x:c>
      <x:c r="C25" s="40" t="str">
        <x:v>Blank scores never become neutral or negative values.</x:v>
      </x:c>
      <x:c r="D25" s="40" t="str"/>
    </x:row>
    <x:row r="26" ht="82" customHeight="1">
      <x:c r="A26" s="40" t="str">
        <x:v>Individual attribution</x:v>
      </x:c>
      <x:c r="B26" s="40" t="str">
        <x:v>Only verified named proposers, co-signatories and specifically authored joint draft amendments qualify. Committee or rapporteur responsibility alone does not qualify.</x:v>
      </x:c>
      <x:c r="C26" s="40" t="str">
        <x:v>Collective amendments may have a direction score while remaining excluded from MEP ranking.</x:v>
      </x:c>
      <x:c r="D26" s="40" t="str"/>
    </x:row>
    <x:row r="27" ht="82" customHeight="1">
      <x:c r="A27" s="40" t="str">
        <x:v>Aggregation and duplicates</x:v>
      </x:c>
      <x:c r="B27" s="40" t="str">
        <x:v>Average distinct amendments within each legislative file, average those file scores, then multiply by 50. Repeated provision rows and verified identical proposals are counted once per MEP.</x:v>
      </x:c>
      <x:c r="C27" s="40" t="str">
        <x:v>MEP evidence shows counted rows, per-file denominators and weighted contributions.</x:v>
      </x:c>
      <x:c r="D27" s="40" t="str"/>
    </x:row>
    <x:row r="28" ht="82" customHeight="1">
      <x:c r="A28" s="40" t="str">
        <x:v>Ranking and confidence</x:v>
      </x:c>
      <x:c r="B28" s="40" t="str">
        <x:v>All scored MEPs are ranked from most to least favourable. Fewer than three distinct scored amendments is provisional. Unscored people remain unranked.</x:v>
      </x:c>
      <x:c r="C28" s="40" t="str">
        <x:v>Confidence concerns source clarity and attribution. Coverage concerns quantity and breadth of evidence.</x:v>
      </x:c>
      <x:c r="D28" s="40" t="str"/>
    </x:row>
    <x:row r="29" ht="82" customHeight="1">
      <x:c r="A29" s="40" t="str">
        <x:v>International transfers</x:v>
      </x:c>
      <x:c r="B29" s="40" t="str">
        <x:v>Transfer stance requires explicit international, cross-border or third-country discussion. Generic sharing restrictions alone do not establish this stance.</x:v>
      </x:c>
      <x:c r="C29" s="40" t="str">
        <x:v>PET support, transfer stance and safeguards are assessed separately.</x:v>
      </x:c>
      <x:c r="D29" s="40" t="str"/>
    </x:row>
    <x:row r="30" ht="82" customHeight="1">
      <x:c r="A30" s="40" t="str">
        <x:v>Interpretation and coverage</x:v>
      </x:c>
      <x:c r="B30" s="40" t="str">
        <x:v>The source mapping targets PET references and is not a complete survey of each MEP’s legislative activity. Current individual evidence is concentrated in the Digital Omnibus.</x:v>
      </x:c>
      <x:c r="C30" s="40" t="str">
        <x:v>Do not interpret absence, neutral scores or a low relative rank as general opposition to PETs.</x:v>
      </x:c>
      <x:c r="D30" s="40" t="str"/>
    </x:row>
    <x:row r="31" ht="82" customHeight="1">
      <x:c r="A31" s="40" t="str">
        <x:v>Reviewing a score</x:v>
      </x:c>
      <x:c r="B31" s="40" t="str">
        <x:v>Review the official amendment and baseline before editing PET support and ranking eligibility in MEP amendments. MEP ranking recalculates from those inputs.</x:v>
      </x:c>
      <x:c r="C31" s="40" t="str">
        <x:v>Source confidence and explanatory text should be revised together with the score. Sort Rank ascending after changes to refresh display order.</x:v>
      </x:c>
      <x:c r="D31" s="40" t="str"/>
    </x:row>
    <x:row r="32" ht="82" customHeight="1">
      <x:c r="A32" s="40" t="str">
        <x:v>Updating the dataset</x:v>
      </x:c>
      <x:c r="B32" s="40" t="str">
        <x:v>New records require source verification, individual attribution, duplicate review and corresponding entries in MEP evidence. New MEPs require an output row.</x:v>
      </x:c>
      <x:c r="C32" s="40" t="str">
        <x:v>Adding a source row alone does not automatically add it to the ranking.</x:v>
      </x:c>
      <x:c r="D32" s="40" t="str"/>
    </x:row>
    <x:row r="33" ht="82" customHeight="1">
      <x:c r="A33" s="40" t="str">
        <x:v>Institutional metadata</x:v>
      </x:c>
      <x:c r="B33" s="40" t="str">
        <x:v>MEP ranking includes only current members, verified on 24 September 2026. Historical amendment evidence remains available. Current affiliations must not be treated as affiliation at the amendment date.</x:v>
      </x:c>
      <x:c r="C33" s="40" t="str">
        <x:v>The dashboard distinguishes current institutional information from historical amendment evidence.</x:v>
      </x:c>
      <x:c r="D33" s="40" t="str"/>
    </x:row>
  </x:sheetData>
  <x:hyperlinks>
    <x:hyperlink xmlns:ns1="http://schemas.openxmlformats.org/officeDocument/2006/relationships" ref="D14" display="Official source" ns1:id="rIdVerifiedPET1"/>
    <x:hyperlink xmlns:ns2="http://schemas.openxmlformats.org/officeDocument/2006/relationships" ref="D15" display="Official source" ns2:id="rIdVerifiedPET2"/>
    <x:hyperlink xmlns:ns3="http://schemas.openxmlformats.org/officeDocument/2006/relationships" ref="D16" display="Official source" ns3:id="rIdVerifiedPET3"/>
    <x:hyperlink xmlns:ns4="http://schemas.openxmlformats.org/officeDocument/2006/relationships" ref="D17" display="Official source" ns4:id="rIdVerifiedPET4"/>
    <x:hyperlink xmlns:ns5="http://schemas.openxmlformats.org/officeDocument/2006/relationships" ref="D21" display="Official source" ns5:id="rIdVerifiedPET5"/>
    <x:hyperlink xmlns:ns6="http://schemas.openxmlformats.org/officeDocument/2006/relationships" ref="D22" display="Official source" ns6:id="rIdVerifiedPET6"/>
    <x:hyperlink xmlns:ns7="http://schemas.openxmlformats.org/officeDocument/2006/relationships" ref="D23" display="Commission NIS2 amendment proposal — official Council copy" ns7:id="rIdVerifiedPET7"/>
  </x:hyperlinks>
  <x:pageMargins left="0.7" right="0.7" top="0.75" bottom="0.75" header="0.3" footer="0.3"/>
  <x:tableParts count="1">
    <x:tablePart xmlns:r="http://schemas.openxmlformats.org/officeDocument/2006/relationships" r:id="Re410567fe76d4999"/>
  </x:tableParts>
</x:worksheet>
</file>

<file path=xl/worksheets/sheet6.xml><?xml version="1.0" encoding="utf-8"?>
<x:worksheet xmlns:x="http://schemas.openxmlformats.org/spreadsheetml/2006/main">
  <x:sheetPr>
    <x:tabColor rgb="FF223D60"/>
  </x:sheetPr>
  <x:sheetViews>
    <x:sheetView showGridLines="0" workbookViewId="0" tabSelected="1">
      <x:pane ySplit="6" topLeftCell="A7" activePane="bottomLeft" state="frozen"/>
    </x:sheetView>
  </x:sheetViews>
  <x:sheetFormatPr defaultRowHeight="15"/>
  <x:cols>
    <x:col min="1" max="1" width="32" hidden="0" customWidth="1"/>
    <x:col min="2" max="2" width="10" hidden="0" customWidth="1"/>
    <x:col min="3" max="3" width="18" hidden="0" customWidth="1"/>
    <x:col min="4" max="4" width="19" hidden="0" customWidth="1"/>
    <x:col min="5" max="5" width="17" hidden="0" customWidth="1"/>
    <x:col min="6" max="6" width="29" hidden="0" customWidth="1"/>
    <x:col min="7" max="7" width="16" hidden="0" customWidth="1"/>
    <x:col min="8" max="8" width="14" hidden="0" customWidth="1"/>
    <x:col min="9" max="9" width="17" hidden="0" customWidth="1"/>
    <x:col min="10" max="10" width="17" hidden="0" customWidth="1"/>
    <x:col min="11" max="11" width="23" hidden="0" customWidth="1"/>
    <x:col min="12" max="12" width="30" hidden="0" customWidth="1"/>
    <x:col min="13" max="13" width="64" hidden="0" customWidth="1"/>
    <x:col min="14" max="14" width="19" hidden="0" customWidth="1"/>
    <x:col min="15" max="15" width="24" hidden="0" customWidth="1"/>
  </x:cols>
  <x:sheetData>
    <x:row r="1">
      <x:c r="A1" s="55"/>
      <x:c r="B1" s="55"/>
      <x:c r="C1" s="55"/>
      <x:c r="D1" s="55"/>
      <x:c r="E1" s="55"/>
      <x:c r="F1" s="55"/>
      <x:c r="G1" s="55"/>
      <x:c r="H1" s="55"/>
      <x:c r="I1" s="55"/>
      <x:c r="J1" s="55"/>
      <x:c r="K1" s="55"/>
      <x:c r="L1" s="55"/>
      <x:c r="M1" s="55"/>
      <x:c r="N1" s="55"/>
      <x:c r="O1" s="55"/>
    </x:row>
    <x:row r="2" ht="27" customHeight="1">
      <x:c r="A2" s="56" t="str">
        <x:v>Current MEP support for privacy-enhancing technologies</x:v>
      </x:c>
      <x:c r="B2" s="55"/>
      <x:c r="C2" s="55"/>
      <x:c r="D2" s="55"/>
      <x:c r="E2" s="55"/>
      <x:c r="F2" s="55"/>
      <x:c r="G2" s="55"/>
      <x:c r="H2" s="55"/>
      <x:c r="I2" s="55"/>
      <x:c r="J2" s="55"/>
      <x:c r="K2" s="55"/>
      <x:c r="L2" s="55"/>
      <x:c r="M2" s="55"/>
      <x:c r="N2" s="55"/>
      <x:c r="O2" s="55"/>
    </x:row>
    <x:row r="3" ht="24" customHeight="1">
      <x:c r="A3" s="57" t="str">
        <x:v>Current members as of 24 September 2026. Score: −100 to +100. Provisional below three distinct scored proposals.</x:v>
      </x:c>
      <x:c r="B3" s="55"/>
      <x:c r="C3" s="55"/>
      <x:c r="D3" s="55"/>
      <x:c r="E3" s="55"/>
      <x:c r="F3" s="55"/>
      <x:c r="G3" s="55"/>
      <x:c r="H3" s="55"/>
      <x:c r="I3" s="55"/>
      <x:c r="J3" s="55"/>
      <x:c r="K3" s="55"/>
      <x:c r="L3" s="55"/>
      <x:c r="M3" s="55"/>
      <x:c r="N3" s="55"/>
      <x:c r="O3" s="55"/>
    </x:row>
    <x:row r="4">
      <x:c r="A4" s="57" t="str">
        <x:v>Scores cover attributable proposals in this dataset, predominantly the Digital Omnibus. Committee positions are excluded from personal rankings. Methods are in Scope and gaps.</x:v>
      </x:c>
      <x:c r="B4" s="55"/>
      <x:c r="C4" s="55"/>
      <x:c r="D4" s="55"/>
      <x:c r="E4" s="55"/>
      <x:c r="F4" s="55"/>
      <x:c r="G4" s="55"/>
      <x:c r="H4" s="55"/>
      <x:c r="I4" s="55"/>
      <x:c r="J4" s="55"/>
      <x:c r="K4" s="55"/>
      <x:c r="L4" s="55"/>
      <x:c r="M4" s="55"/>
      <x:c r="N4" s="55"/>
      <x:c r="O4" s="55"/>
    </x:row>
    <x:row r="5">
      <x:c r="A5" s="55"/>
      <x:c r="B5" s="55"/>
      <x:c r="C5" s="55"/>
      <x:c r="D5" s="55"/>
      <x:c r="E5" s="55"/>
      <x:c r="F5" s="55"/>
      <x:c r="G5" s="55"/>
      <x:c r="H5" s="55"/>
      <x:c r="I5" s="55"/>
      <x:c r="J5" s="55"/>
      <x:c r="K5" s="55"/>
      <x:c r="L5" s="55"/>
      <x:c r="M5" s="55"/>
      <x:c r="N5" s="55"/>
      <x:c r="O5" s="55"/>
    </x:row>
    <x:row r="6" ht="38" customHeight="1">
      <x:c r="A6" s="43" t="str">
        <x:v>MEP</x:v>
      </x:c>
      <x:c r="B6" s="43" t="str">
        <x:v>Rank</x:v>
      </x:c>
      <x:c r="C6" s="43" t="str">
        <x:v>PET support score</x:v>
      </x:c>
      <x:c r="D6" s="43" t="str">
        <x:v>Scored amendments</x:v>
      </x:c>
      <x:c r="E6" s="43" t="str">
        <x:v>Legislative files</x:v>
      </x:c>
      <x:c r="F6" s="43" t="str">
        <x:v>Evidence coverage</x:v>
      </x:c>
      <x:c r="G6" s="43" t="str">
        <x:v>Confidence</x:v>
      </x:c>
      <x:c r="H6" s="43" t="str">
        <x:v>Favourable</x:v>
      </x:c>
      <x:c r="I6" s="43" t="str">
        <x:v>Neutral / mixed</x:v>
      </x:c>
      <x:c r="J6" s="43" t="str">
        <x:v>Less favourable</x:v>
      </x:c>
      <x:c r="K6" s="43" t="str">
        <x:v>Explicit PET amendments</x:v>
      </x:c>
      <x:c r="L6" s="43" t="str">
        <x:v>Legislation assessed</x:v>
      </x:c>
      <x:c r="M6" s="43" t="str">
        <x:v>Technologies addressed</x:v>
      </x:c>
      <x:c r="N6" s="43" t="str">
        <x:v>Membership</x:v>
      </x:c>
      <x:c r="O6" s="43" t="str">
        <x:v>Official profile</x:v>
      </x:c>
    </x:row>
    <x:row r="7" ht="34" customHeight="1">
      <x:c r="A7" s="60" t="str">
        <x:v>Alexandra Mehnert</x:v>
      </x:c>
      <x:c r="B7" s="60" t="n">
        <x:f>IF(D7=0,"",1+COUNTIFS($C$7:$C$101,"&gt;"&amp;C7,$D$7:$D$101,"&gt;0"))</x:f>
        <x:v>1</x:v>
      </x:c>
      <x:c r="C7" s="69" t="n">
        <x:f>IF(E7=0,"",ROUND(50*SUMIFS('MEP evidence'!$H$7:$H$1047,'MEP evidence'!$A$7:$A$1047,A7)/E7,10))</x:f>
        <x:v>100</x:v>
      </x:c>
      <x:c r="D7" s="60" t="n">
        <x:f>SUMIFS('MEP evidence'!$E$7:$E$1047,'MEP evidence'!$A$7:$A$1047,A7)</x:f>
        <x:v>4</x:v>
      </x:c>
      <x:c r="E7" s="60" t="n">
        <x:f>SUMIFS('MEP evidence'!$I$7:$I$1047,'MEP evidence'!$A$7:$A$1047,A7)</x:f>
        <x:v>1</x:v>
      </x:c>
      <x:c r="F7" s="60" t="str">
        <x:f>IF(D7=0,"Insufficient evidence",IF(D7&lt;3,"Provisional (&lt;3 amendments)","Ranked"))</x:f>
        <x:v>Ranked</x:v>
      </x:c>
      <x:c r="G7" s="60" t="str">
        <x:f>IF(D7=0,"Not assessed",IF(COUNTIFS('MEP evidence'!$A$7:$A$1047,A7,'MEP evidence'!$E$7:$E$1047,1,'MEP evidence'!$F$7:$F$1047,"High")=D7,"High",IF(COUNTIFS('MEP evidence'!$A$7:$A$1047,A7,'MEP evidence'!$E$7:$E$1047,1,'MEP evidence'!$F$7:$F$1047,"Low")&gt;0,"Low","Medium")))</x:f>
        <x:v>High</x:v>
      </x:c>
      <x:c r="H7" s="60" t="n">
        <x:f>COUNTIFS('MEP evidence'!$A$7:$A$1047,A7,'MEP evidence'!$E$7:$E$1047,1,'MEP evidence'!$D$7:$D$1047,"&gt;0")</x:f>
        <x:v>4</x:v>
      </x:c>
      <x:c r="I7" s="60" t="n">
        <x:f>COUNTIFS('MEP evidence'!$A$7:$A$1047,A7,'MEP evidence'!$E$7:$E$1047,1,'MEP evidence'!$D$7:$D$1047,0)</x:f>
        <x:v>0</x:v>
      </x:c>
      <x:c r="J7" s="60" t="n">
        <x:f>COUNTIFS('MEP evidence'!$A$7:$A$1047,A7,'MEP evidence'!$E$7:$E$1047,1,'MEP evidence'!$D$7:$D$1047,"&lt;0")</x:f>
        <x:v>0</x:v>
      </x:c>
      <x:c r="K7" s="60" t="n">
        <x:f>COUNTIFS('MEP evidence'!$A$7:$A$1047,A7,'MEP evidence'!$E$7:$E$1047,1,'MEP evidence'!$L$7:$L$1047,"Yes")</x:f>
        <x:v>2</x:v>
      </x:c>
      <x:c r="L7" s="61" t="str">
        <x:v>Digital Omnibus</x:v>
      </x:c>
      <x:c r="M7" s="61" t="str">
        <x:v>Anonymisation; PETs; anonymisation; privacy-enhancing technologies; pseudonymisation</x:v>
      </x:c>
      <x:c r="N7" s="60" t="str">
        <x:v>Current</x:v>
      </x:c>
      <x:c r="O7" s="63" t="str">
        <x:v>Parliament profile</x:v>
      </x:c>
    </x:row>
    <x:row r="8" ht="34" customHeight="1">
      <x:c r="A8" s="55" t="str">
        <x:v>Sabine Verheyen</x:v>
      </x:c>
      <x:c r="B8" s="55" t="n">
        <x:f>IF(D8=0,"",1+COUNTIFS($C$7:$C$101,"&gt;"&amp;C8,$D$7:$D$101,"&gt;0"))</x:f>
        <x:v>1</x:v>
      </x:c>
      <x:c r="C8" s="70" t="n">
        <x:f>IF(E8=0,"",ROUND(50*SUMIFS('MEP evidence'!$H$7:$H$1047,'MEP evidence'!$A$7:$A$1047,A8)/E8,10))</x:f>
        <x:v>100</x:v>
      </x:c>
      <x:c r="D8" s="55" t="n">
        <x:f>SUMIFS('MEP evidence'!$E$7:$E$1047,'MEP evidence'!$A$7:$A$1047,A8)</x:f>
        <x:v>4</x:v>
      </x:c>
      <x:c r="E8" s="55" t="n">
        <x:f>SUMIFS('MEP evidence'!$I$7:$I$1047,'MEP evidence'!$A$7:$A$1047,A8)</x:f>
        <x:v>1</x:v>
      </x:c>
      <x:c r="F8" s="55" t="str">
        <x:f>IF(D8=0,"Insufficient evidence",IF(D8&lt;3,"Provisional (&lt;3 amendments)","Ranked"))</x:f>
        <x:v>Ranked</x:v>
      </x:c>
      <x:c r="G8" s="55" t="str">
        <x:f>IF(D8=0,"Not assessed",IF(COUNTIFS('MEP evidence'!$A$7:$A$1047,A8,'MEP evidence'!$E$7:$E$1047,1,'MEP evidence'!$F$7:$F$1047,"High")=D8,"High",IF(COUNTIFS('MEP evidence'!$A$7:$A$1047,A8,'MEP evidence'!$E$7:$E$1047,1,'MEP evidence'!$F$7:$F$1047,"Low")&gt;0,"Low","Medium")))</x:f>
        <x:v>High</x:v>
      </x:c>
      <x:c r="H8" s="55" t="n">
        <x:f>COUNTIFS('MEP evidence'!$A$7:$A$1047,A8,'MEP evidence'!$E$7:$E$1047,1,'MEP evidence'!$D$7:$D$1047,"&gt;0")</x:f>
        <x:v>4</x:v>
      </x:c>
      <x:c r="I8" s="55" t="n">
        <x:f>COUNTIFS('MEP evidence'!$A$7:$A$1047,A8,'MEP evidence'!$E$7:$E$1047,1,'MEP evidence'!$D$7:$D$1047,0)</x:f>
        <x:v>0</x:v>
      </x:c>
      <x:c r="J8" s="55" t="n">
        <x:f>COUNTIFS('MEP evidence'!$A$7:$A$1047,A8,'MEP evidence'!$E$7:$E$1047,1,'MEP evidence'!$D$7:$D$1047,"&lt;0")</x:f>
        <x:v>0</x:v>
      </x:c>
      <x:c r="K8" s="55" t="n">
        <x:f>COUNTIFS('MEP evidence'!$A$7:$A$1047,A8,'MEP evidence'!$E$7:$E$1047,1,'MEP evidence'!$L$7:$L$1047,"Yes")</x:f>
        <x:v>2</x:v>
      </x:c>
      <x:c r="L8" s="62" t="str">
        <x:v>Digital Omnibus</x:v>
      </x:c>
      <x:c r="M8" s="62" t="str">
        <x:v>Anonymisation; PETs; anonymisation; privacy-enhancing technologies; pseudonymisation</x:v>
      </x:c>
      <x:c r="N8" s="55" t="str">
        <x:v>Current</x:v>
      </x:c>
      <x:c r="O8" s="64" t="str">
        <x:v>Parliament profile</x:v>
      </x:c>
    </x:row>
    <x:row r="9" ht="34" customHeight="1">
      <x:c r="A9" s="60" t="str">
        <x:v>Stefan Köhler</x:v>
      </x:c>
      <x:c r="B9" s="60" t="n">
        <x:f>IF(D9=0,"",1+COUNTIFS($C$7:$C$101,"&gt;"&amp;C9,$D$7:$D$101,"&gt;0"))</x:f>
        <x:v>1</x:v>
      </x:c>
      <x:c r="C9" s="69" t="n">
        <x:f>IF(E9=0,"",ROUND(50*SUMIFS('MEP evidence'!$H$7:$H$1047,'MEP evidence'!$A$7:$A$1047,A9)/E9,10))</x:f>
        <x:v>100</x:v>
      </x:c>
      <x:c r="D9" s="60" t="n">
        <x:f>SUMIFS('MEP evidence'!$E$7:$E$1047,'MEP evidence'!$A$7:$A$1047,A9)</x:f>
        <x:v>4</x:v>
      </x:c>
      <x:c r="E9" s="60" t="n">
        <x:f>SUMIFS('MEP evidence'!$I$7:$I$1047,'MEP evidence'!$A$7:$A$1047,A9)</x:f>
        <x:v>1</x:v>
      </x:c>
      <x:c r="F9" s="60" t="str">
        <x:f>IF(D9=0,"Insufficient evidence",IF(D9&lt;3,"Provisional (&lt;3 amendments)","Ranked"))</x:f>
        <x:v>Ranked</x:v>
      </x:c>
      <x:c r="G9" s="60" t="str">
        <x:f>IF(D9=0,"Not assessed",IF(COUNTIFS('MEP evidence'!$A$7:$A$1047,A9,'MEP evidence'!$E$7:$E$1047,1,'MEP evidence'!$F$7:$F$1047,"High")=D9,"High",IF(COUNTIFS('MEP evidence'!$A$7:$A$1047,A9,'MEP evidence'!$E$7:$E$1047,1,'MEP evidence'!$F$7:$F$1047,"Low")&gt;0,"Low","Medium")))</x:f>
        <x:v>High</x:v>
      </x:c>
      <x:c r="H9" s="60" t="n">
        <x:f>COUNTIFS('MEP evidence'!$A$7:$A$1047,A9,'MEP evidence'!$E$7:$E$1047,1,'MEP evidence'!$D$7:$D$1047,"&gt;0")</x:f>
        <x:v>4</x:v>
      </x:c>
      <x:c r="I9" s="60" t="n">
        <x:f>COUNTIFS('MEP evidence'!$A$7:$A$1047,A9,'MEP evidence'!$E$7:$E$1047,1,'MEP evidence'!$D$7:$D$1047,0)</x:f>
        <x:v>0</x:v>
      </x:c>
      <x:c r="J9" s="60" t="n">
        <x:f>COUNTIFS('MEP evidence'!$A$7:$A$1047,A9,'MEP evidence'!$E$7:$E$1047,1,'MEP evidence'!$D$7:$D$1047,"&lt;0")</x:f>
        <x:v>0</x:v>
      </x:c>
      <x:c r="K9" s="60" t="n">
        <x:f>COUNTIFS('MEP evidence'!$A$7:$A$1047,A9,'MEP evidence'!$E$7:$E$1047,1,'MEP evidence'!$L$7:$L$1047,"Yes")</x:f>
        <x:v>2</x:v>
      </x:c>
      <x:c r="L9" s="61" t="str">
        <x:v>Digital Omnibus</x:v>
      </x:c>
      <x:c r="M9" s="61" t="str">
        <x:v>Anonymisation; PETs; anonymisation; privacy-enhancing technologies; pseudonymisation</x:v>
      </x:c>
      <x:c r="N9" s="60" t="str">
        <x:v>Current</x:v>
      </x:c>
      <x:c r="O9" s="63" t="str">
        <x:v>Parliament profile</x:v>
      </x:c>
    </x:row>
    <x:row r="10" ht="34" customHeight="1">
      <x:c r="A10" s="55" t="str">
        <x:v>Verena Mertens</x:v>
      </x:c>
      <x:c r="B10" s="55" t="n">
        <x:f>IF(D10=0,"",1+COUNTIFS($C$7:$C$101,"&gt;"&amp;C10,$D$7:$D$101,"&gt;0"))</x:f>
        <x:v>1</x:v>
      </x:c>
      <x:c r="C10" s="70" t="n">
        <x:f>IF(E10=0,"",ROUND(50*SUMIFS('MEP evidence'!$H$7:$H$1047,'MEP evidence'!$A$7:$A$1047,A10)/E10,10))</x:f>
        <x:v>100</x:v>
      </x:c>
      <x:c r="D10" s="55" t="n">
        <x:f>SUMIFS('MEP evidence'!$E$7:$E$1047,'MEP evidence'!$A$7:$A$1047,A10)</x:f>
        <x:v>4</x:v>
      </x:c>
      <x:c r="E10" s="55" t="n">
        <x:f>SUMIFS('MEP evidence'!$I$7:$I$1047,'MEP evidence'!$A$7:$A$1047,A10)</x:f>
        <x:v>1</x:v>
      </x:c>
      <x:c r="F10" s="55" t="str">
        <x:f>IF(D10=0,"Insufficient evidence",IF(D10&lt;3,"Provisional (&lt;3 amendments)","Ranked"))</x:f>
        <x:v>Ranked</x:v>
      </x:c>
      <x:c r="G10" s="55" t="str">
        <x:f>IF(D10=0,"Not assessed",IF(COUNTIFS('MEP evidence'!$A$7:$A$1047,A10,'MEP evidence'!$E$7:$E$1047,1,'MEP evidence'!$F$7:$F$1047,"High")=D10,"High",IF(COUNTIFS('MEP evidence'!$A$7:$A$1047,A10,'MEP evidence'!$E$7:$E$1047,1,'MEP evidence'!$F$7:$F$1047,"Low")&gt;0,"Low","Medium")))</x:f>
        <x:v>High</x:v>
      </x:c>
      <x:c r="H10" s="55" t="n">
        <x:f>COUNTIFS('MEP evidence'!$A$7:$A$1047,A10,'MEP evidence'!$E$7:$E$1047,1,'MEP evidence'!$D$7:$D$1047,"&gt;0")</x:f>
        <x:v>4</x:v>
      </x:c>
      <x:c r="I10" s="55" t="n">
        <x:f>COUNTIFS('MEP evidence'!$A$7:$A$1047,A10,'MEP evidence'!$E$7:$E$1047,1,'MEP evidence'!$D$7:$D$1047,0)</x:f>
        <x:v>0</x:v>
      </x:c>
      <x:c r="J10" s="55" t="n">
        <x:f>COUNTIFS('MEP evidence'!$A$7:$A$1047,A10,'MEP evidence'!$E$7:$E$1047,1,'MEP evidence'!$D$7:$D$1047,"&lt;0")</x:f>
        <x:v>0</x:v>
      </x:c>
      <x:c r="K10" s="55" t="n">
        <x:f>COUNTIFS('MEP evidence'!$A$7:$A$1047,A10,'MEP evidence'!$E$7:$E$1047,1,'MEP evidence'!$L$7:$L$1047,"Yes")</x:f>
        <x:v>2</x:v>
      </x:c>
      <x:c r="L10" s="62" t="str">
        <x:v>Digital Omnibus</x:v>
      </x:c>
      <x:c r="M10" s="62" t="str">
        <x:v>Anonymisation; PETs; anonymisation; privacy-enhancing technologies; pseudonymisation</x:v>
      </x:c>
      <x:c r="N10" s="55" t="str">
        <x:v>Current</x:v>
      </x:c>
      <x:c r="O10" s="64" t="str">
        <x:v>Parliament profile</x:v>
      </x:c>
    </x:row>
    <x:row r="11" ht="34" customHeight="1">
      <x:c r="A11" s="60" t="str">
        <x:v>Paulo Cunha</x:v>
      </x:c>
      <x:c r="B11" s="60" t="n">
        <x:f>IF(D11=0,"",1+COUNTIFS($C$7:$C$101,"&gt;"&amp;C11,$D$7:$D$101,"&gt;0"))</x:f>
        <x:v>1</x:v>
      </x:c>
      <x:c r="C11" s="69" t="n">
        <x:f>IF(E11=0,"",ROUND(50*SUMIFS('MEP evidence'!$H$7:$H$1047,'MEP evidence'!$A$7:$A$1047,A11)/E11,10))</x:f>
        <x:v>100</x:v>
      </x:c>
      <x:c r="D11" s="60" t="n">
        <x:f>SUMIFS('MEP evidence'!$E$7:$E$1047,'MEP evidence'!$A$7:$A$1047,A11)</x:f>
        <x:v>1</x:v>
      </x:c>
      <x:c r="E11" s="60" t="n">
        <x:f>SUMIFS('MEP evidence'!$I$7:$I$1047,'MEP evidence'!$A$7:$A$1047,A11)</x:f>
        <x:v>1</x:v>
      </x:c>
      <x:c r="F11" s="60" t="str">
        <x:f>IF(D11=0,"Insufficient evidence",IF(D11&lt;3,"Provisional (&lt;3 amendments)","Ranked"))</x:f>
        <x:v>Provisional (&lt;3 amendments)</x:v>
      </x:c>
      <x:c r="G11" s="60" t="str">
        <x:f>IF(D11=0,"Not assessed",IF(COUNTIFS('MEP evidence'!$A$7:$A$1047,A11,'MEP evidence'!$E$7:$E$1047,1,'MEP evidence'!$F$7:$F$1047,"High")=D11,"High",IF(COUNTIFS('MEP evidence'!$A$7:$A$1047,A11,'MEP evidence'!$E$7:$E$1047,1,'MEP evidence'!$F$7:$F$1047,"Low")&gt;0,"Low","Medium")))</x:f>
        <x:v>High</x:v>
      </x:c>
      <x:c r="H11" s="60" t="n">
        <x:f>COUNTIFS('MEP evidence'!$A$7:$A$1047,A11,'MEP evidence'!$E$7:$E$1047,1,'MEP evidence'!$D$7:$D$1047,"&gt;0")</x:f>
        <x:v>1</x:v>
      </x:c>
      <x:c r="I11" s="60" t="n">
        <x:f>COUNTIFS('MEP evidence'!$A$7:$A$1047,A11,'MEP evidence'!$E$7:$E$1047,1,'MEP evidence'!$D$7:$D$1047,0)</x:f>
        <x:v>0</x:v>
      </x:c>
      <x:c r="J11" s="60" t="n">
        <x:f>COUNTIFS('MEP evidence'!$A$7:$A$1047,A11,'MEP evidence'!$E$7:$E$1047,1,'MEP evidence'!$D$7:$D$1047,"&lt;0")</x:f>
        <x:v>0</x:v>
      </x:c>
      <x:c r="K11" s="60" t="n">
        <x:f>COUNTIFS('MEP evidence'!$A$7:$A$1047,A11,'MEP evidence'!$E$7:$E$1047,1,'MEP evidence'!$L$7:$L$1047,"Yes")</x:f>
        <x:v>1</x:v>
      </x:c>
      <x:c r="L11" s="61" t="str">
        <x:v>Digital Omnibus</x:v>
      </x:c>
      <x:c r="M11" s="61" t="str">
        <x:v>PETs meeting Article 25a technical standards</x:v>
      </x:c>
      <x:c r="N11" s="60" t="str">
        <x:v>Current</x:v>
      </x:c>
      <x:c r="O11" s="63" t="str">
        <x:v>Parliament profile</x:v>
      </x:c>
    </x:row>
    <x:row r="12" ht="52" customHeight="1">
      <x:c r="A12" s="55" t="str">
        <x:v>Pekka Toveri</x:v>
      </x:c>
      <x:c r="B12" s="55" t="n">
        <x:f>IF(D12=0,"",1+COUNTIFS($C$7:$C$101,"&gt;"&amp;C12,$D$7:$D$101,"&gt;0"))</x:f>
        <x:v>6</x:v>
      </x:c>
      <x:c r="C12" s="70" t="n">
        <x:f>IF(E12=0,"",ROUND(50*SUMIFS('MEP evidence'!$H$7:$H$1047,'MEP evidence'!$A$7:$A$1047,A12)/E12,10))</x:f>
        <x:v>75</x:v>
      </x:c>
      <x:c r="D12" s="55" t="n">
        <x:f>SUMIFS('MEP evidence'!$E$7:$E$1047,'MEP evidence'!$A$7:$A$1047,A12)</x:f>
        <x:v>4</x:v>
      </x:c>
      <x:c r="E12" s="55" t="n">
        <x:f>SUMIFS('MEP evidence'!$I$7:$I$1047,'MEP evidence'!$A$7:$A$1047,A12)</x:f>
        <x:v>1</x:v>
      </x:c>
      <x:c r="F12" s="55" t="str">
        <x:f>IF(D12=0,"Insufficient evidence",IF(D12&lt;3,"Provisional (&lt;3 amendments)","Ranked"))</x:f>
        <x:v>Ranked</x:v>
      </x:c>
      <x:c r="G12" s="55" t="str">
        <x:f>IF(D12=0,"Not assessed",IF(COUNTIFS('MEP evidence'!$A$7:$A$1047,A12,'MEP evidence'!$E$7:$E$1047,1,'MEP evidence'!$F$7:$F$1047,"High")=D12,"High",IF(COUNTIFS('MEP evidence'!$A$7:$A$1047,A12,'MEP evidence'!$E$7:$E$1047,1,'MEP evidence'!$F$7:$F$1047,"Low")&gt;0,"Low","Medium")))</x:f>
        <x:v>Medium</x:v>
      </x:c>
      <x:c r="H12" s="55" t="n">
        <x:f>COUNTIFS('MEP evidence'!$A$7:$A$1047,A12,'MEP evidence'!$E$7:$E$1047,1,'MEP evidence'!$D$7:$D$1047,"&gt;0")</x:f>
        <x:v>3</x:v>
      </x:c>
      <x:c r="I12" s="55" t="n">
        <x:f>COUNTIFS('MEP evidence'!$A$7:$A$1047,A12,'MEP evidence'!$E$7:$E$1047,1,'MEP evidence'!$D$7:$D$1047,0)</x:f>
        <x:v>1</x:v>
      </x:c>
      <x:c r="J12" s="55" t="n">
        <x:f>COUNTIFS('MEP evidence'!$A$7:$A$1047,A12,'MEP evidence'!$E$7:$E$1047,1,'MEP evidence'!$D$7:$D$1047,"&lt;0")</x:f>
        <x:v>0</x:v>
      </x:c>
      <x:c r="K12" s="55" t="n">
        <x:f>COUNTIFS('MEP evidence'!$A$7:$A$1047,A12,'MEP evidence'!$E$7:$E$1047,1,'MEP evidence'!$L$7:$L$1047,"Yes")</x:f>
        <x:v>3</x:v>
      </x:c>
      <x:c r="L12" s="62" t="str">
        <x:v>Digital Omnibus</x:v>
      </x:c>
      <x:c r="M12" s="62" t="str">
        <x:v>PETs; PETs meeting Article 25a technical standards; Pseudonymisation; anonymisation; cryptography; decentralised architectures; end-to-end encryption; identification-risk assessment; re-identification assessment</x:v>
      </x:c>
      <x:c r="N12" s="55" t="str">
        <x:v>Current</x:v>
      </x:c>
      <x:c r="O12" s="64" t="str">
        <x:v>Parliament profile</x:v>
      </x:c>
    </x:row>
    <x:row r="13" ht="34" customHeight="1">
      <x:c r="A13" s="60" t="str">
        <x:v>Adam Jarubas</x:v>
      </x:c>
      <x:c r="B13" s="60" t="n">
        <x:f>IF(D13=0,"",1+COUNTIFS($C$7:$C$101,"&gt;"&amp;C13,$D$7:$D$101,"&gt;0"))</x:f>
        <x:v>6</x:v>
      </x:c>
      <x:c r="C13" s="69" t="n">
        <x:f>IF(E13=0,"",ROUND(50*SUMIFS('MEP evidence'!$H$7:$H$1047,'MEP evidence'!$A$7:$A$1047,A13)/E13,10))</x:f>
        <x:v>75</x:v>
      </x:c>
      <x:c r="D13" s="60" t="n">
        <x:f>SUMIFS('MEP evidence'!$E$7:$E$1047,'MEP evidence'!$A$7:$A$1047,A13)</x:f>
        <x:v>2</x:v>
      </x:c>
      <x:c r="E13" s="60" t="n">
        <x:f>SUMIFS('MEP evidence'!$I$7:$I$1047,'MEP evidence'!$A$7:$A$1047,A13)</x:f>
        <x:v>1</x:v>
      </x:c>
      <x:c r="F13" s="60" t="str">
        <x:f>IF(D13=0,"Insufficient evidence",IF(D13&lt;3,"Provisional (&lt;3 amendments)","Ranked"))</x:f>
        <x:v>Provisional (&lt;3 amendments)</x:v>
      </x:c>
      <x:c r="G13" s="60" t="str">
        <x:f>IF(D13=0,"Not assessed",IF(COUNTIFS('MEP evidence'!$A$7:$A$1047,A13,'MEP evidence'!$E$7:$E$1047,1,'MEP evidence'!$F$7:$F$1047,"High")=D13,"High",IF(COUNTIFS('MEP evidence'!$A$7:$A$1047,A13,'MEP evidence'!$E$7:$E$1047,1,'MEP evidence'!$F$7:$F$1047,"Low")&gt;0,"Low","Medium")))</x:f>
        <x:v>High</x:v>
      </x:c>
      <x:c r="H13" s="60" t="n">
        <x:f>COUNTIFS('MEP evidence'!$A$7:$A$1047,A13,'MEP evidence'!$E$7:$E$1047,1,'MEP evidence'!$D$7:$D$1047,"&gt;0")</x:f>
        <x:v>2</x:v>
      </x:c>
      <x:c r="I13" s="60" t="n">
        <x:f>COUNTIFS('MEP evidence'!$A$7:$A$1047,A13,'MEP evidence'!$E$7:$E$1047,1,'MEP evidence'!$D$7:$D$1047,0)</x:f>
        <x:v>0</x:v>
      </x:c>
      <x:c r="J13" s="60" t="n">
        <x:f>COUNTIFS('MEP evidence'!$A$7:$A$1047,A13,'MEP evidence'!$E$7:$E$1047,1,'MEP evidence'!$D$7:$D$1047,"&lt;0")</x:f>
        <x:v>0</x:v>
      </x:c>
      <x:c r="K13" s="60" t="n">
        <x:f>COUNTIFS('MEP evidence'!$A$7:$A$1047,A13,'MEP evidence'!$E$7:$E$1047,1,'MEP evidence'!$L$7:$L$1047,"Yes")</x:f>
        <x:v>2</x:v>
      </x:c>
      <x:c r="L13" s="61" t="str">
        <x:v>Digital Omnibus</x:v>
      </x:c>
      <x:c r="M13" s="61" t="str">
        <x:v>Privacy-enhancing technologies; Recognised PETs meeting technical specifications</x:v>
      </x:c>
      <x:c r="N13" s="60" t="str">
        <x:v>Current</x:v>
      </x:c>
      <x:c r="O13" s="63" t="str">
        <x:v>Parliament profile</x:v>
      </x:c>
    </x:row>
    <x:row r="14" ht="34" customHeight="1">
      <x:c r="A14" s="55" t="str">
        <x:v>Krzysztof Hetman</x:v>
      </x:c>
      <x:c r="B14" s="55" t="n">
        <x:f>IF(D14=0,"",1+COUNTIFS($C$7:$C$101,"&gt;"&amp;C14,$D$7:$D$101,"&gt;0"))</x:f>
        <x:v>6</x:v>
      </x:c>
      <x:c r="C14" s="70" t="n">
        <x:f>IF(E14=0,"",ROUND(50*SUMIFS('MEP evidence'!$H$7:$H$1047,'MEP evidence'!$A$7:$A$1047,A14)/E14,10))</x:f>
        <x:v>75</x:v>
      </x:c>
      <x:c r="D14" s="55" t="n">
        <x:f>SUMIFS('MEP evidence'!$E$7:$E$1047,'MEP evidence'!$A$7:$A$1047,A14)</x:f>
        <x:v>2</x:v>
      </x:c>
      <x:c r="E14" s="55" t="n">
        <x:f>SUMIFS('MEP evidence'!$I$7:$I$1047,'MEP evidence'!$A$7:$A$1047,A14)</x:f>
        <x:v>1</x:v>
      </x:c>
      <x:c r="F14" s="55" t="str">
        <x:f>IF(D14=0,"Insufficient evidence",IF(D14&lt;3,"Provisional (&lt;3 amendments)","Ranked"))</x:f>
        <x:v>Provisional (&lt;3 amendments)</x:v>
      </x:c>
      <x:c r="G14" s="55" t="str">
        <x:f>IF(D14=0,"Not assessed",IF(COUNTIFS('MEP evidence'!$A$7:$A$1047,A14,'MEP evidence'!$E$7:$E$1047,1,'MEP evidence'!$F$7:$F$1047,"High")=D14,"High",IF(COUNTIFS('MEP evidence'!$A$7:$A$1047,A14,'MEP evidence'!$E$7:$E$1047,1,'MEP evidence'!$F$7:$F$1047,"Low")&gt;0,"Low","Medium")))</x:f>
        <x:v>High</x:v>
      </x:c>
      <x:c r="H14" s="55" t="n">
        <x:f>COUNTIFS('MEP evidence'!$A$7:$A$1047,A14,'MEP evidence'!$E$7:$E$1047,1,'MEP evidence'!$D$7:$D$1047,"&gt;0")</x:f>
        <x:v>2</x:v>
      </x:c>
      <x:c r="I14" s="55" t="n">
        <x:f>COUNTIFS('MEP evidence'!$A$7:$A$1047,A14,'MEP evidence'!$E$7:$E$1047,1,'MEP evidence'!$D$7:$D$1047,0)</x:f>
        <x:v>0</x:v>
      </x:c>
      <x:c r="J14" s="55" t="n">
        <x:f>COUNTIFS('MEP evidence'!$A$7:$A$1047,A14,'MEP evidence'!$E$7:$E$1047,1,'MEP evidence'!$D$7:$D$1047,"&lt;0")</x:f>
        <x:v>0</x:v>
      </x:c>
      <x:c r="K14" s="55" t="n">
        <x:f>COUNTIFS('MEP evidence'!$A$7:$A$1047,A14,'MEP evidence'!$E$7:$E$1047,1,'MEP evidence'!$L$7:$L$1047,"Yes")</x:f>
        <x:v>2</x:v>
      </x:c>
      <x:c r="L14" s="62" t="str">
        <x:v>Digital Omnibus</x:v>
      </x:c>
      <x:c r="M14" s="62" t="str">
        <x:v>Privacy-enhancing technologies; Recognised PETs meeting technical specifications</x:v>
      </x:c>
      <x:c r="N14" s="55" t="str">
        <x:v>Current</x:v>
      </x:c>
      <x:c r="O14" s="64" t="str">
        <x:v>Parliament profile</x:v>
      </x:c>
    </x:row>
    <x:row r="15" ht="91" customHeight="1">
      <x:c r="A15" s="60" t="str">
        <x:v>Marie-Sophie Lanig</x:v>
      </x:c>
      <x:c r="B15" s="60" t="n">
        <x:f>IF(D15=0,"",1+COUNTIFS($C$7:$C$101,"&gt;"&amp;C15,$D$7:$D$101,"&gt;0"))</x:f>
        <x:v>9</x:v>
      </x:c>
      <x:c r="C15" s="69" t="n">
        <x:f>IF(E15=0,"",ROUND(50*SUMIFS('MEP evidence'!$H$7:$H$1047,'MEP evidence'!$A$7:$A$1047,A15)/E15,10))</x:f>
        <x:v>70.8333333333</x:v>
      </x:c>
      <x:c r="D15" s="60" t="n">
        <x:f>SUMIFS('MEP evidence'!$E$7:$E$1047,'MEP evidence'!$A$7:$A$1047,A15)</x:f>
        <x:v>12</x:v>
      </x:c>
      <x:c r="E15" s="60" t="n">
        <x:f>SUMIFS('MEP evidence'!$I$7:$I$1047,'MEP evidence'!$A$7:$A$1047,A15)</x:f>
        <x:v>1</x:v>
      </x:c>
      <x:c r="F15" s="60" t="str">
        <x:f>IF(D15=0,"Insufficient evidence",IF(D15&lt;3,"Provisional (&lt;3 amendments)","Ranked"))</x:f>
        <x:v>Ranked</x:v>
      </x:c>
      <x:c r="G15" s="60" t="str">
        <x:f>IF(D15=0,"Not assessed",IF(COUNTIFS('MEP evidence'!$A$7:$A$1047,A15,'MEP evidence'!$E$7:$E$1047,1,'MEP evidence'!$F$7:$F$1047,"High")=D15,"High",IF(COUNTIFS('MEP evidence'!$A$7:$A$1047,A15,'MEP evidence'!$E$7:$E$1047,1,'MEP evidence'!$F$7:$F$1047,"Low")&gt;0,"Low","Medium")))</x:f>
        <x:v>High</x:v>
      </x:c>
      <x:c r="H15" s="60" t="n">
        <x:f>COUNTIFS('MEP evidence'!$A$7:$A$1047,A15,'MEP evidence'!$E$7:$E$1047,1,'MEP evidence'!$D$7:$D$1047,"&gt;0")</x:f>
        <x:v>11</x:v>
      </x:c>
      <x:c r="I15" s="60" t="n">
        <x:f>COUNTIFS('MEP evidence'!$A$7:$A$1047,A15,'MEP evidence'!$E$7:$E$1047,1,'MEP evidence'!$D$7:$D$1047,0)</x:f>
        <x:v>1</x:v>
      </x:c>
      <x:c r="J15" s="60" t="n">
        <x:f>COUNTIFS('MEP evidence'!$A$7:$A$1047,A15,'MEP evidence'!$E$7:$E$1047,1,'MEP evidence'!$D$7:$D$1047,"&lt;0")</x:f>
        <x:v>0</x:v>
      </x:c>
      <x:c r="K15" s="60" t="n">
        <x:f>COUNTIFS('MEP evidence'!$A$7:$A$1047,A15,'MEP evidence'!$E$7:$E$1047,1,'MEP evidence'!$L$7:$L$1047,"Yes")</x:f>
        <x:v>5</x:v>
      </x:c>
      <x:c r="L15" s="61" t="str">
        <x:v>Digital Omnibus</x:v>
      </x:c>
      <x:c r="M15" s="61" t="str">
        <x:v>Anonymisation; Local biometric storage; PETs; PETs meeting Article 25a technical standards; Privacy-enhancing technologies; Pseudonymisation; Recipient-specific re-identification risk; Technical, organisational and contractual barriers to re-identification; anonymisation; end-to-end encryption; privacy-enhancing technologies; pseudonymisation; re-identification safeguards; technical and organisational safeguards; user-held encryption keys</x:v>
      </x:c>
      <x:c r="N15" s="60" t="str">
        <x:v>Current</x:v>
      </x:c>
      <x:c r="O15" s="63" t="str">
        <x:v>Parliament profile</x:v>
      </x:c>
    </x:row>
    <x:row r="16" ht="91" customHeight="1">
      <x:c r="A16" s="55" t="str">
        <x:v>Raquel García Hermida-Van Der Walle</x:v>
      </x:c>
      <x:c r="B16" s="55" t="n">
        <x:f>IF(D16=0,"",1+COUNTIFS($C$7:$C$101,"&gt;"&amp;C16,$D$7:$D$101,"&gt;0"))</x:f>
        <x:v>10</x:v>
      </x:c>
      <x:c r="C16" s="70" t="n">
        <x:f>IF(E16=0,"",ROUND(50*SUMIFS('MEP evidence'!$H$7:$H$1047,'MEP evidence'!$A$7:$A$1047,A16)/E16,10))</x:f>
        <x:v>70</x:v>
      </x:c>
      <x:c r="D16" s="55" t="n">
        <x:f>SUMIFS('MEP evidence'!$E$7:$E$1047,'MEP evidence'!$A$7:$A$1047,A16)</x:f>
        <x:v>10</x:v>
      </x:c>
      <x:c r="E16" s="55" t="n">
        <x:f>SUMIFS('MEP evidence'!$I$7:$I$1047,'MEP evidence'!$A$7:$A$1047,A16)</x:f>
        <x:v>1</x:v>
      </x:c>
      <x:c r="F16" s="55" t="str">
        <x:f>IF(D16=0,"Insufficient evidence",IF(D16&lt;3,"Provisional (&lt;3 amendments)","Ranked"))</x:f>
        <x:v>Ranked</x:v>
      </x:c>
      <x:c r="G16" s="55" t="str">
        <x:f>IF(D16=0,"Not assessed",IF(COUNTIFS('MEP evidence'!$A$7:$A$1047,A16,'MEP evidence'!$E$7:$E$1047,1,'MEP evidence'!$F$7:$F$1047,"High")=D16,"High",IF(COUNTIFS('MEP evidence'!$A$7:$A$1047,A16,'MEP evidence'!$E$7:$E$1047,1,'MEP evidence'!$F$7:$F$1047,"Low")&gt;0,"Low","Medium")))</x:f>
        <x:v>Medium</x:v>
      </x:c>
      <x:c r="H16" s="55" t="n">
        <x:f>COUNTIFS('MEP evidence'!$A$7:$A$1047,A16,'MEP evidence'!$E$7:$E$1047,1,'MEP evidence'!$D$7:$D$1047,"&gt;0")</x:f>
        <x:v>8</x:v>
      </x:c>
      <x:c r="I16" s="55" t="n">
        <x:f>COUNTIFS('MEP evidence'!$A$7:$A$1047,A16,'MEP evidence'!$E$7:$E$1047,1,'MEP evidence'!$D$7:$D$1047,0)</x:f>
        <x:v>2</x:v>
      </x:c>
      <x:c r="J16" s="55" t="n">
        <x:f>COUNTIFS('MEP evidence'!$A$7:$A$1047,A16,'MEP evidence'!$E$7:$E$1047,1,'MEP evidence'!$D$7:$D$1047,"&lt;0")</x:f>
        <x:v>0</x:v>
      </x:c>
      <x:c r="K16" s="55" t="n">
        <x:f>COUNTIFS('MEP evidence'!$A$7:$A$1047,A16,'MEP evidence'!$E$7:$E$1047,1,'MEP evidence'!$L$7:$L$1047,"Yes")</x:f>
        <x:v>1</x:v>
      </x:c>
      <x:c r="L16" s="62" t="str">
        <x:v>Digital Omnibus</x:v>
      </x:c>
      <x:c r="M16" s="62" t="str">
        <x:v>Anonymisation; Automated privacy preferences; Local biometric storage; Pseudonymous identifiers; VPNs; abstraction; automated privacy configurations; browser extensions; consent agents; disclosure testing; instant anonymisation; legitimate-interest assessment; model-training abstraction; privacy extensions; pseudonymisation; singling-out assessment; technical abstraction during model training; user-held encryption keys</x:v>
      </x:c>
      <x:c r="N16" s="55" t="str">
        <x:v>Current</x:v>
      </x:c>
      <x:c r="O16" s="64" t="str">
        <x:v>Parliament profile</x:v>
      </x:c>
    </x:row>
    <x:row r="17" ht="65" customHeight="1">
      <x:c r="A17" s="60" t="str">
        <x:v>Birgit Sippel</x:v>
      </x:c>
      <x:c r="B17" s="60" t="n">
        <x:f>IF(D17=0,"",1+COUNTIFS($C$7:$C$101,"&gt;"&amp;C17,$D$7:$D$101,"&gt;0"))</x:f>
        <x:v>11</x:v>
      </x:c>
      <x:c r="C17" s="69" t="n">
        <x:f>IF(E17=0,"",ROUND(50*SUMIFS('MEP evidence'!$H$7:$H$1047,'MEP evidence'!$A$7:$A$1047,A17)/E17,10))</x:f>
        <x:v>64.2857142857</x:v>
      </x:c>
      <x:c r="D17" s="60" t="n">
        <x:f>SUMIFS('MEP evidence'!$E$7:$E$1047,'MEP evidence'!$A$7:$A$1047,A17)</x:f>
        <x:v>7</x:v>
      </x:c>
      <x:c r="E17" s="60" t="n">
        <x:f>SUMIFS('MEP evidence'!$I$7:$I$1047,'MEP evidence'!$A$7:$A$1047,A17)</x:f>
        <x:v>1</x:v>
      </x:c>
      <x:c r="F17" s="60" t="str">
        <x:f>IF(D17=0,"Insufficient evidence",IF(D17&lt;3,"Provisional (&lt;3 amendments)","Ranked"))</x:f>
        <x:v>Ranked</x:v>
      </x:c>
      <x:c r="G17" s="60" t="str">
        <x:f>IF(D17=0,"Not assessed",IF(COUNTIFS('MEP evidence'!$A$7:$A$1047,A17,'MEP evidence'!$E$7:$E$1047,1,'MEP evidence'!$F$7:$F$1047,"High")=D17,"High",IF(COUNTIFS('MEP evidence'!$A$7:$A$1047,A17,'MEP evidence'!$E$7:$E$1047,1,'MEP evidence'!$F$7:$F$1047,"Low")&gt;0,"Low","Medium")))</x:f>
        <x:v>Medium</x:v>
      </x:c>
      <x:c r="H17" s="60" t="n">
        <x:f>COUNTIFS('MEP evidence'!$A$7:$A$1047,A17,'MEP evidence'!$E$7:$E$1047,1,'MEP evidence'!$D$7:$D$1047,"&gt;0")</x:f>
        <x:v>6</x:v>
      </x:c>
      <x:c r="I17" s="60" t="n">
        <x:f>COUNTIFS('MEP evidence'!$A$7:$A$1047,A17,'MEP evidence'!$E$7:$E$1047,1,'MEP evidence'!$D$7:$D$1047,0)</x:f>
        <x:v>1</x:v>
      </x:c>
      <x:c r="J17" s="60" t="n">
        <x:f>COUNTIFS('MEP evidence'!$A$7:$A$1047,A17,'MEP evidence'!$E$7:$E$1047,1,'MEP evidence'!$D$7:$D$1047,"&lt;0")</x:f>
        <x:v>0</x:v>
      </x:c>
      <x:c r="K17" s="60" t="n">
        <x:f>COUNTIFS('MEP evidence'!$A$7:$A$1047,A17,'MEP evidence'!$E$7:$E$1047,1,'MEP evidence'!$L$7:$L$1047,"Yes")</x:f>
        <x:v>1</x:v>
      </x:c>
      <x:c r="L17" s="61" t="str">
        <x:v>Digital Omnibus</x:v>
      </x:c>
      <x:c r="M17" s="61" t="str">
        <x:v>Anonymisation; Encryption; End-to-end encryption; Immediate anonymisation; Local biometric storage; On-device processing; aggregation; anonymisation; end-to-end encryption; prevention of persistent identifiers; prohibition of backdoors; user-held encryption keys</x:v>
      </x:c>
      <x:c r="N17" s="60" t="str">
        <x:v>Current</x:v>
      </x:c>
      <x:c r="O17" s="63" t="str">
        <x:v>Parliament profile</x:v>
      </x:c>
    </x:row>
    <x:row r="18" ht="65" customHeight="1">
      <x:c r="A18" s="55" t="str">
        <x:v>Elisabeth Grossmann</x:v>
      </x:c>
      <x:c r="B18" s="55" t="n">
        <x:f>IF(D18=0,"",1+COUNTIFS($C$7:$C$101,"&gt;"&amp;C18,$D$7:$D$101,"&gt;0"))</x:f>
        <x:v>11</x:v>
      </x:c>
      <x:c r="C18" s="70" t="n">
        <x:f>IF(E18=0,"",ROUND(50*SUMIFS('MEP evidence'!$H$7:$H$1047,'MEP evidence'!$A$7:$A$1047,A18)/E18,10))</x:f>
        <x:v>64.2857142857</x:v>
      </x:c>
      <x:c r="D18" s="55" t="n">
        <x:f>SUMIFS('MEP evidence'!$E$7:$E$1047,'MEP evidence'!$A$7:$A$1047,A18)</x:f>
        <x:v>7</x:v>
      </x:c>
      <x:c r="E18" s="55" t="n">
        <x:f>SUMIFS('MEP evidence'!$I$7:$I$1047,'MEP evidence'!$A$7:$A$1047,A18)</x:f>
        <x:v>1</x:v>
      </x:c>
      <x:c r="F18" s="55" t="str">
        <x:f>IF(D18=0,"Insufficient evidence",IF(D18&lt;3,"Provisional (&lt;3 amendments)","Ranked"))</x:f>
        <x:v>Ranked</x:v>
      </x:c>
      <x:c r="G18" s="55" t="str">
        <x:f>IF(D18=0,"Not assessed",IF(COUNTIFS('MEP evidence'!$A$7:$A$1047,A18,'MEP evidence'!$E$7:$E$1047,1,'MEP evidence'!$F$7:$F$1047,"High")=D18,"High",IF(COUNTIFS('MEP evidence'!$A$7:$A$1047,A18,'MEP evidence'!$E$7:$E$1047,1,'MEP evidence'!$F$7:$F$1047,"Low")&gt;0,"Low","Medium")))</x:f>
        <x:v>Medium</x:v>
      </x:c>
      <x:c r="H18" s="55" t="n">
        <x:f>COUNTIFS('MEP evidence'!$A$7:$A$1047,A18,'MEP evidence'!$E$7:$E$1047,1,'MEP evidence'!$D$7:$D$1047,"&gt;0")</x:f>
        <x:v>6</x:v>
      </x:c>
      <x:c r="I18" s="55" t="n">
        <x:f>COUNTIFS('MEP evidence'!$A$7:$A$1047,A18,'MEP evidence'!$E$7:$E$1047,1,'MEP evidence'!$D$7:$D$1047,0)</x:f>
        <x:v>1</x:v>
      </x:c>
      <x:c r="J18" s="55" t="n">
        <x:f>COUNTIFS('MEP evidence'!$A$7:$A$1047,A18,'MEP evidence'!$E$7:$E$1047,1,'MEP evidence'!$D$7:$D$1047,"&lt;0")</x:f>
        <x:v>0</x:v>
      </x:c>
      <x:c r="K18" s="55" t="n">
        <x:f>COUNTIFS('MEP evidence'!$A$7:$A$1047,A18,'MEP evidence'!$E$7:$E$1047,1,'MEP evidence'!$L$7:$L$1047,"Yes")</x:f>
        <x:v>1</x:v>
      </x:c>
      <x:c r="L18" s="62" t="str">
        <x:v>Digital Omnibus</x:v>
      </x:c>
      <x:c r="M18" s="62" t="str">
        <x:v>Anonymisation; Encryption; End-to-end encryption; Immediate anonymisation; Local biometric storage; On-device processing; aggregation; anonymisation; end-to-end encryption; prevention of persistent identifiers; prohibition of backdoors; user-held encryption keys</x:v>
      </x:c>
      <x:c r="N18" s="55" t="str">
        <x:v>Current</x:v>
      </x:c>
      <x:c r="O18" s="64" t="str">
        <x:v>Parliament profile</x:v>
      </x:c>
    </x:row>
    <x:row r="19" ht="65" customHeight="1">
      <x:c r="A19" s="60" t="str">
        <x:v>Kristian Vigenin</x:v>
      </x:c>
      <x:c r="B19" s="60" t="n">
        <x:f>IF(D19=0,"",1+COUNTIFS($C$7:$C$101,"&gt;"&amp;C19,$D$7:$D$101,"&gt;0"))</x:f>
        <x:v>11</x:v>
      </x:c>
      <x:c r="C19" s="69" t="n">
        <x:f>IF(E19=0,"",ROUND(50*SUMIFS('MEP evidence'!$H$7:$H$1047,'MEP evidence'!$A$7:$A$1047,A19)/E19,10))</x:f>
        <x:v>64.2857142857</x:v>
      </x:c>
      <x:c r="D19" s="60" t="n">
        <x:f>SUMIFS('MEP evidence'!$E$7:$E$1047,'MEP evidence'!$A$7:$A$1047,A19)</x:f>
        <x:v>7</x:v>
      </x:c>
      <x:c r="E19" s="60" t="n">
        <x:f>SUMIFS('MEP evidence'!$I$7:$I$1047,'MEP evidence'!$A$7:$A$1047,A19)</x:f>
        <x:v>1</x:v>
      </x:c>
      <x:c r="F19" s="60" t="str">
        <x:f>IF(D19=0,"Insufficient evidence",IF(D19&lt;3,"Provisional (&lt;3 amendments)","Ranked"))</x:f>
        <x:v>Ranked</x:v>
      </x:c>
      <x:c r="G19" s="60" t="str">
        <x:f>IF(D19=0,"Not assessed",IF(COUNTIFS('MEP evidence'!$A$7:$A$1047,A19,'MEP evidence'!$E$7:$E$1047,1,'MEP evidence'!$F$7:$F$1047,"High")=D19,"High",IF(COUNTIFS('MEP evidence'!$A$7:$A$1047,A19,'MEP evidence'!$E$7:$E$1047,1,'MEP evidence'!$F$7:$F$1047,"Low")&gt;0,"Low","Medium")))</x:f>
        <x:v>Medium</x:v>
      </x:c>
      <x:c r="H19" s="60" t="n">
        <x:f>COUNTIFS('MEP evidence'!$A$7:$A$1047,A19,'MEP evidence'!$E$7:$E$1047,1,'MEP evidence'!$D$7:$D$1047,"&gt;0")</x:f>
        <x:v>6</x:v>
      </x:c>
      <x:c r="I19" s="60" t="n">
        <x:f>COUNTIFS('MEP evidence'!$A$7:$A$1047,A19,'MEP evidence'!$E$7:$E$1047,1,'MEP evidence'!$D$7:$D$1047,0)</x:f>
        <x:v>1</x:v>
      </x:c>
      <x:c r="J19" s="60" t="n">
        <x:f>COUNTIFS('MEP evidence'!$A$7:$A$1047,A19,'MEP evidence'!$E$7:$E$1047,1,'MEP evidence'!$D$7:$D$1047,"&lt;0")</x:f>
        <x:v>0</x:v>
      </x:c>
      <x:c r="K19" s="60" t="n">
        <x:f>COUNTIFS('MEP evidence'!$A$7:$A$1047,A19,'MEP evidence'!$E$7:$E$1047,1,'MEP evidence'!$L$7:$L$1047,"Yes")</x:f>
        <x:v>1</x:v>
      </x:c>
      <x:c r="L19" s="61" t="str">
        <x:v>Digital Omnibus</x:v>
      </x:c>
      <x:c r="M19" s="61" t="str">
        <x:v>Anonymisation; Encryption; End-to-end encryption; Immediate anonymisation; Local biometric storage; On-device processing; aggregation; anonymisation; end-to-end encryption; prevention of persistent identifiers; prohibition of backdoors; user-held encryption keys</x:v>
      </x:c>
      <x:c r="N19" s="60" t="str">
        <x:v>Current</x:v>
      </x:c>
      <x:c r="O19" s="63" t="str">
        <x:v>Parliament profile</x:v>
      </x:c>
    </x:row>
    <x:row r="20" ht="65" customHeight="1">
      <x:c r="A20" s="55" t="str">
        <x:v>Matjaž Nemec</x:v>
      </x:c>
      <x:c r="B20" s="55" t="n">
        <x:f>IF(D20=0,"",1+COUNTIFS($C$7:$C$101,"&gt;"&amp;C20,$D$7:$D$101,"&gt;0"))</x:f>
        <x:v>11</x:v>
      </x:c>
      <x:c r="C20" s="70" t="n">
        <x:f>IF(E20=0,"",ROUND(50*SUMIFS('MEP evidence'!$H$7:$H$1047,'MEP evidence'!$A$7:$A$1047,A20)/E20,10))</x:f>
        <x:v>64.2857142857</x:v>
      </x:c>
      <x:c r="D20" s="55" t="n">
        <x:f>SUMIFS('MEP evidence'!$E$7:$E$1047,'MEP evidence'!$A$7:$A$1047,A20)</x:f>
        <x:v>7</x:v>
      </x:c>
      <x:c r="E20" s="55" t="n">
        <x:f>SUMIFS('MEP evidence'!$I$7:$I$1047,'MEP evidence'!$A$7:$A$1047,A20)</x:f>
        <x:v>1</x:v>
      </x:c>
      <x:c r="F20" s="55" t="str">
        <x:f>IF(D20=0,"Insufficient evidence",IF(D20&lt;3,"Provisional (&lt;3 amendments)","Ranked"))</x:f>
        <x:v>Ranked</x:v>
      </x:c>
      <x:c r="G20" s="55" t="str">
        <x:f>IF(D20=0,"Not assessed",IF(COUNTIFS('MEP evidence'!$A$7:$A$1047,A20,'MEP evidence'!$E$7:$E$1047,1,'MEP evidence'!$F$7:$F$1047,"High")=D20,"High",IF(COUNTIFS('MEP evidence'!$A$7:$A$1047,A20,'MEP evidence'!$E$7:$E$1047,1,'MEP evidence'!$F$7:$F$1047,"Low")&gt;0,"Low","Medium")))</x:f>
        <x:v>Medium</x:v>
      </x:c>
      <x:c r="H20" s="55" t="n">
        <x:f>COUNTIFS('MEP evidence'!$A$7:$A$1047,A20,'MEP evidence'!$E$7:$E$1047,1,'MEP evidence'!$D$7:$D$1047,"&gt;0")</x:f>
        <x:v>6</x:v>
      </x:c>
      <x:c r="I20" s="55" t="n">
        <x:f>COUNTIFS('MEP evidence'!$A$7:$A$1047,A20,'MEP evidence'!$E$7:$E$1047,1,'MEP evidence'!$D$7:$D$1047,0)</x:f>
        <x:v>1</x:v>
      </x:c>
      <x:c r="J20" s="55" t="n">
        <x:f>COUNTIFS('MEP evidence'!$A$7:$A$1047,A20,'MEP evidence'!$E$7:$E$1047,1,'MEP evidence'!$D$7:$D$1047,"&lt;0")</x:f>
        <x:v>0</x:v>
      </x:c>
      <x:c r="K20" s="55" t="n">
        <x:f>COUNTIFS('MEP evidence'!$A$7:$A$1047,A20,'MEP evidence'!$E$7:$E$1047,1,'MEP evidence'!$L$7:$L$1047,"Yes")</x:f>
        <x:v>1</x:v>
      </x:c>
      <x:c r="L20" s="62" t="str">
        <x:v>Digital Omnibus</x:v>
      </x:c>
      <x:c r="M20" s="62" t="str">
        <x:v>Anonymisation; Encryption; End-to-end encryption; Immediate anonymisation; Local biometric storage; On-device processing; aggregation; anonymisation; end-to-end encryption; prevention of persistent identifiers; prohibition of backdoors; user-held encryption keys</x:v>
      </x:c>
      <x:c r="N20" s="55" t="str">
        <x:v>Current</x:v>
      </x:c>
      <x:c r="O20" s="64" t="str">
        <x:v>Parliament profile</x:v>
      </x:c>
    </x:row>
    <x:row r="21" ht="96" customHeight="1">
      <x:c r="A21" s="60" t="str">
        <x:v>Fabienne Keller</x:v>
      </x:c>
      <x:c r="B21" s="60" t="n">
        <x:f>IF(D21=0,"",1+COUNTIFS($C$7:$C$101,"&gt;"&amp;C21,$D$7:$D$101,"&gt;0"))</x:f>
        <x:v>15</x:v>
      </x:c>
      <x:c r="C21" s="69" t="n">
        <x:f>IF(E21=0,"",ROUND(50*SUMIFS('MEP evidence'!$H$7:$H$1047,'MEP evidence'!$A$7:$A$1047,A21)/E21,10))</x:f>
        <x:v>63.6363636364</x:v>
      </x:c>
      <x:c r="D21" s="60" t="n">
        <x:f>SUMIFS('MEP evidence'!$E$7:$E$1047,'MEP evidence'!$A$7:$A$1047,A21)</x:f>
        <x:v>11</x:v>
      </x:c>
      <x:c r="E21" s="60" t="n">
        <x:f>SUMIFS('MEP evidence'!$I$7:$I$1047,'MEP evidence'!$A$7:$A$1047,A21)</x:f>
        <x:v>1</x:v>
      </x:c>
      <x:c r="F21" s="60" t="str">
        <x:f>IF(D21=0,"Insufficient evidence",IF(D21&lt;3,"Provisional (&lt;3 amendments)","Ranked"))</x:f>
        <x:v>Ranked</x:v>
      </x:c>
      <x:c r="G21" s="60" t="str">
        <x:f>IF(D21=0,"Not assessed",IF(COUNTIFS('MEP evidence'!$A$7:$A$1047,A21,'MEP evidence'!$E$7:$E$1047,1,'MEP evidence'!$F$7:$F$1047,"High")=D21,"High",IF(COUNTIFS('MEP evidence'!$A$7:$A$1047,A21,'MEP evidence'!$E$7:$E$1047,1,'MEP evidence'!$F$7:$F$1047,"Low")&gt;0,"Low","Medium")))</x:f>
        <x:v>Medium</x:v>
      </x:c>
      <x:c r="H21" s="60" t="n">
        <x:f>COUNTIFS('MEP evidence'!$A$7:$A$1047,A21,'MEP evidence'!$E$7:$E$1047,1,'MEP evidence'!$D$7:$D$1047,"&gt;0")</x:f>
        <x:v>8</x:v>
      </x:c>
      <x:c r="I21" s="60" t="n">
        <x:f>COUNTIFS('MEP evidence'!$A$7:$A$1047,A21,'MEP evidence'!$E$7:$E$1047,1,'MEP evidence'!$D$7:$D$1047,0)</x:f>
        <x:v>3</x:v>
      </x:c>
      <x:c r="J21" s="60" t="n">
        <x:f>COUNTIFS('MEP evidence'!$A$7:$A$1047,A21,'MEP evidence'!$E$7:$E$1047,1,'MEP evidence'!$D$7:$D$1047,"&lt;0")</x:f>
        <x:v>0</x:v>
      </x:c>
      <x:c r="K21" s="60" t="n">
        <x:f>COUNTIFS('MEP evidence'!$A$7:$A$1047,A21,'MEP evidence'!$E$7:$E$1047,1,'MEP evidence'!$L$7:$L$1047,"Yes")</x:f>
        <x:v>1</x:v>
      </x:c>
      <x:c r="L21" s="61" t="str">
        <x:v>Digital Omnibus</x:v>
      </x:c>
      <x:c r="M21" s="61" t="str">
        <x:v>Anonymisation; Automated privacy preferences; Local biometric storage; Pseudonymisation; Pseudonymous identifiers; VPNs; abstraction; automated privacy configurations; browser extensions; consent agents; data minimisation by default; disclosure testing; instant anonymisation; legitimate-interest assessment; model-training abstraction; privacy extensions; pseudonymisation; singling-out assessment; technical abstraction during model training; user-held encryption keys</x:v>
      </x:c>
      <x:c r="N21" s="60" t="str">
        <x:v>Current</x:v>
      </x:c>
      <x:c r="O21" s="63" t="str">
        <x:v>Parliament profile</x:v>
      </x:c>
    </x:row>
    <x:row r="22" ht="34" customHeight="1">
      <x:c r="A22" s="55" t="str">
        <x:v>Ana Vasconcelos</x:v>
      </x:c>
      <x:c r="B22" s="55" t="n">
        <x:f>IF(D22=0,"",1+COUNTIFS($C$7:$C$101,"&gt;"&amp;C22,$D$7:$D$101,"&gt;0"))</x:f>
        <x:v>16</x:v>
      </x:c>
      <x:c r="C22" s="70" t="n">
        <x:f>IF(E22=0,"",ROUND(50*SUMIFS('MEP evidence'!$H$7:$H$1047,'MEP evidence'!$A$7:$A$1047,A22)/E22,10))</x:f>
        <x:v>62.5</x:v>
      </x:c>
      <x:c r="D22" s="55" t="n">
        <x:f>SUMIFS('MEP evidence'!$E$7:$E$1047,'MEP evidence'!$A$7:$A$1047,A22)</x:f>
        <x:v>4</x:v>
      </x:c>
      <x:c r="E22" s="55" t="n">
        <x:f>SUMIFS('MEP evidence'!$I$7:$I$1047,'MEP evidence'!$A$7:$A$1047,A22)</x:f>
        <x:v>1</x:v>
      </x:c>
      <x:c r="F22" s="55" t="str">
        <x:f>IF(D22=0,"Insufficient evidence",IF(D22&lt;3,"Provisional (&lt;3 amendments)","Ranked"))</x:f>
        <x:v>Ranked</x:v>
      </x:c>
      <x:c r="G22" s="55" t="str">
        <x:f>IF(D22=0,"Not assessed",IF(COUNTIFS('MEP evidence'!$A$7:$A$1047,A22,'MEP evidence'!$E$7:$E$1047,1,'MEP evidence'!$F$7:$F$1047,"High")=D22,"High",IF(COUNTIFS('MEP evidence'!$A$7:$A$1047,A22,'MEP evidence'!$E$7:$E$1047,1,'MEP evidence'!$F$7:$F$1047,"Low")&gt;0,"Low","Medium")))</x:f>
        <x:v>High</x:v>
      </x:c>
      <x:c r="H22" s="55" t="n">
        <x:f>COUNTIFS('MEP evidence'!$A$7:$A$1047,A22,'MEP evidence'!$E$7:$E$1047,1,'MEP evidence'!$D$7:$D$1047,"&gt;0")</x:f>
        <x:v>4</x:v>
      </x:c>
      <x:c r="I22" s="55" t="n">
        <x:f>COUNTIFS('MEP evidence'!$A$7:$A$1047,A22,'MEP evidence'!$E$7:$E$1047,1,'MEP evidence'!$D$7:$D$1047,0)</x:f>
        <x:v>0</x:v>
      </x:c>
      <x:c r="J22" s="55" t="n">
        <x:f>COUNTIFS('MEP evidence'!$A$7:$A$1047,A22,'MEP evidence'!$E$7:$E$1047,1,'MEP evidence'!$D$7:$D$1047,"&lt;0")</x:f>
        <x:v>0</x:v>
      </x:c>
      <x:c r="K22" s="55" t="n">
        <x:f>COUNTIFS('MEP evidence'!$A$7:$A$1047,A22,'MEP evidence'!$E$7:$E$1047,1,'MEP evidence'!$L$7:$L$1047,"Yes")</x:f>
        <x:v>0</x:v>
      </x:c>
      <x:c r="L22" s="62" t="str">
        <x:v>Digital Omnibus</x:v>
      </x:c>
      <x:c r="M22" s="62" t="str">
        <x:v>Anonymity; Privacy-preserving age assurance; anonymity; data minimisation; encryption; minimisation</x:v>
      </x:c>
      <x:c r="N22" s="55" t="str">
        <x:v>Current</x:v>
      </x:c>
      <x:c r="O22" s="64" t="str">
        <x:v>Parliament profile</x:v>
      </x:c>
    </x:row>
    <x:row r="23" ht="34" customHeight="1">
      <x:c r="A23" s="60" t="str">
        <x:v>João Cotrim De Figueiredo</x:v>
      </x:c>
      <x:c r="B23" s="60" t="n">
        <x:f>IF(D23=0,"",1+COUNTIFS($C$7:$C$101,"&gt;"&amp;C23,$D$7:$D$101,"&gt;0"))</x:f>
        <x:v>16</x:v>
      </x:c>
      <x:c r="C23" s="69" t="n">
        <x:f>IF(E23=0,"",ROUND(50*SUMIFS('MEP evidence'!$H$7:$H$1047,'MEP evidence'!$A$7:$A$1047,A23)/E23,10))</x:f>
        <x:v>62.5</x:v>
      </x:c>
      <x:c r="D23" s="60" t="n">
        <x:f>SUMIFS('MEP evidence'!$E$7:$E$1047,'MEP evidence'!$A$7:$A$1047,A23)</x:f>
        <x:v>4</x:v>
      </x:c>
      <x:c r="E23" s="60" t="n">
        <x:f>SUMIFS('MEP evidence'!$I$7:$I$1047,'MEP evidence'!$A$7:$A$1047,A23)</x:f>
        <x:v>1</x:v>
      </x:c>
      <x:c r="F23" s="60" t="str">
        <x:f>IF(D23=0,"Insufficient evidence",IF(D23&lt;3,"Provisional (&lt;3 amendments)","Ranked"))</x:f>
        <x:v>Ranked</x:v>
      </x:c>
      <x:c r="G23" s="60" t="str">
        <x:f>IF(D23=0,"Not assessed",IF(COUNTIFS('MEP evidence'!$A$7:$A$1047,A23,'MEP evidence'!$E$7:$E$1047,1,'MEP evidence'!$F$7:$F$1047,"High")=D23,"High",IF(COUNTIFS('MEP evidence'!$A$7:$A$1047,A23,'MEP evidence'!$E$7:$E$1047,1,'MEP evidence'!$F$7:$F$1047,"Low")&gt;0,"Low","Medium")))</x:f>
        <x:v>High</x:v>
      </x:c>
      <x:c r="H23" s="60" t="n">
        <x:f>COUNTIFS('MEP evidence'!$A$7:$A$1047,A23,'MEP evidence'!$E$7:$E$1047,1,'MEP evidence'!$D$7:$D$1047,"&gt;0")</x:f>
        <x:v>4</x:v>
      </x:c>
      <x:c r="I23" s="60" t="n">
        <x:f>COUNTIFS('MEP evidence'!$A$7:$A$1047,A23,'MEP evidence'!$E$7:$E$1047,1,'MEP evidence'!$D$7:$D$1047,0)</x:f>
        <x:v>0</x:v>
      </x:c>
      <x:c r="J23" s="60" t="n">
        <x:f>COUNTIFS('MEP evidence'!$A$7:$A$1047,A23,'MEP evidence'!$E$7:$E$1047,1,'MEP evidence'!$D$7:$D$1047,"&lt;0")</x:f>
        <x:v>0</x:v>
      </x:c>
      <x:c r="K23" s="60" t="n">
        <x:f>COUNTIFS('MEP evidence'!$A$7:$A$1047,A23,'MEP evidence'!$E$7:$E$1047,1,'MEP evidence'!$L$7:$L$1047,"Yes")</x:f>
        <x:v>0</x:v>
      </x:c>
      <x:c r="L23" s="61" t="str">
        <x:v>Digital Omnibus</x:v>
      </x:c>
      <x:c r="M23" s="61" t="str">
        <x:v>Anonymity; Privacy-preserving age assurance; anonymity; data minimisation; encryption; minimisation</x:v>
      </x:c>
      <x:c r="N23" s="60" t="str">
        <x:v>Current</x:v>
      </x:c>
      <x:c r="O23" s="63" t="str">
        <x:v>Parliament profile</x:v>
      </x:c>
    </x:row>
    <x:row r="24" ht="96" customHeight="1">
      <x:c r="A24" s="55" t="str">
        <x:v>Andrea Wechsler</x:v>
      </x:c>
      <x:c r="B24" s="55" t="n">
        <x:f>IF(D24=0,"",1+COUNTIFS($C$7:$C$101,"&gt;"&amp;C24,$D$7:$D$101,"&gt;0"))</x:f>
        <x:v>18</x:v>
      </x:c>
      <x:c r="C24" s="70" t="n">
        <x:f>IF(E24=0,"",ROUND(50*SUMIFS('MEP evidence'!$H$7:$H$1047,'MEP evidence'!$A$7:$A$1047,A24)/E24,10))</x:f>
        <x:v>60.7142857143</x:v>
      </x:c>
      <x:c r="D24" s="55" t="n">
        <x:f>SUMIFS('MEP evidence'!$E$7:$E$1047,'MEP evidence'!$A$7:$A$1047,A24)</x:f>
        <x:v>14</x:v>
      </x:c>
      <x:c r="E24" s="55" t="n">
        <x:f>SUMIFS('MEP evidence'!$I$7:$I$1047,'MEP evidence'!$A$7:$A$1047,A24)</x:f>
        <x:v>1</x:v>
      </x:c>
      <x:c r="F24" s="55" t="str">
        <x:f>IF(D24=0,"Insufficient evidence",IF(D24&lt;3,"Provisional (&lt;3 amendments)","Ranked"))</x:f>
        <x:v>Ranked</x:v>
      </x:c>
      <x:c r="G24" s="55" t="str">
        <x:f>IF(D24=0,"Not assessed",IF(COUNTIFS('MEP evidence'!$A$7:$A$1047,A24,'MEP evidence'!$E$7:$E$1047,1,'MEP evidence'!$F$7:$F$1047,"High")=D24,"High",IF(COUNTIFS('MEP evidence'!$A$7:$A$1047,A24,'MEP evidence'!$E$7:$E$1047,1,'MEP evidence'!$F$7:$F$1047,"Low")&gt;0,"Low","Medium")))</x:f>
        <x:v>Medium</x:v>
      </x:c>
      <x:c r="H24" s="55" t="n">
        <x:f>COUNTIFS('MEP evidence'!$A$7:$A$1047,A24,'MEP evidence'!$E$7:$E$1047,1,'MEP evidence'!$D$7:$D$1047,"&gt;0")</x:f>
        <x:v>11</x:v>
      </x:c>
      <x:c r="I24" s="55" t="n">
        <x:f>COUNTIFS('MEP evidence'!$A$7:$A$1047,A24,'MEP evidence'!$E$7:$E$1047,1,'MEP evidence'!$D$7:$D$1047,0)</x:f>
        <x:v>3</x:v>
      </x:c>
      <x:c r="J24" s="55" t="n">
        <x:f>COUNTIFS('MEP evidence'!$A$7:$A$1047,A24,'MEP evidence'!$E$7:$E$1047,1,'MEP evidence'!$D$7:$D$1047,"&lt;0")</x:f>
        <x:v>0</x:v>
      </x:c>
      <x:c r="K24" s="55" t="n">
        <x:f>COUNTIFS('MEP evidence'!$A$7:$A$1047,A24,'MEP evidence'!$E$7:$E$1047,1,'MEP evidence'!$L$7:$L$1047,"Yes")</x:f>
        <x:v>5</x:v>
      </x:c>
      <x:c r="L24" s="62" t="str">
        <x:v>Digital Omnibus</x:v>
      </x:c>
      <x:c r="M24" s="62" t="str">
        <x:v>Anonymisation; Local biometric storage; PETs; Privacy-enhancing technologies; Privacy-preserving AI training techniques; Pseudonymisation; Recipient-specific re-identification risk; Technical, organisational and contractual barriers to re-identification; anonymisation; cryptography; decentralised architectures; end-to-end encryption; identification-risk assessment; privacy-enhancing technologies; pseudonymisation; re-identification assessment; re-identification safeguards; technical and organisational safeguards; user-held encryption keys</x:v>
      </x:c>
      <x:c r="N24" s="55" t="str">
        <x:v>Current</x:v>
      </x:c>
      <x:c r="O24" s="64" t="str">
        <x:v>Parliament profile</x:v>
      </x:c>
    </x:row>
    <x:row r="25" ht="52" customHeight="1">
      <x:c r="A25" s="60" t="str">
        <x:v>Christian Ehler</x:v>
      </x:c>
      <x:c r="B25" s="60" t="n">
        <x:f>IF(D25=0,"",1+COUNTIFS($C$7:$C$101,"&gt;"&amp;C25,$D$7:$D$101,"&gt;0"))</x:f>
        <x:v>19</x:v>
      </x:c>
      <x:c r="C25" s="69" t="n">
        <x:f>IF(E25=0,"",ROUND(50*SUMIFS('MEP evidence'!$H$7:$H$1047,'MEP evidence'!$A$7:$A$1047,A25)/E25,10))</x:f>
        <x:v>60</x:v>
      </x:c>
      <x:c r="D25" s="60" t="n">
        <x:f>SUMIFS('MEP evidence'!$E$7:$E$1047,'MEP evidence'!$A$7:$A$1047,A25)</x:f>
        <x:v>5</x:v>
      </x:c>
      <x:c r="E25" s="60" t="n">
        <x:f>SUMIFS('MEP evidence'!$I$7:$I$1047,'MEP evidence'!$A$7:$A$1047,A25)</x:f>
        <x:v>1</x:v>
      </x:c>
      <x:c r="F25" s="60" t="str">
        <x:f>IF(D25=0,"Insufficient evidence",IF(D25&lt;3,"Provisional (&lt;3 amendments)","Ranked"))</x:f>
        <x:v>Ranked</x:v>
      </x:c>
      <x:c r="G25" s="60" t="str">
        <x:f>IF(D25=0,"Not assessed",IF(COUNTIFS('MEP evidence'!$A$7:$A$1047,A25,'MEP evidence'!$E$7:$E$1047,1,'MEP evidence'!$F$7:$F$1047,"High")=D25,"High",IF(COUNTIFS('MEP evidence'!$A$7:$A$1047,A25,'MEP evidence'!$E$7:$E$1047,1,'MEP evidence'!$F$7:$F$1047,"Low")&gt;0,"Low","Medium")))</x:f>
        <x:v>Medium</x:v>
      </x:c>
      <x:c r="H25" s="60" t="n">
        <x:f>COUNTIFS('MEP evidence'!$A$7:$A$1047,A25,'MEP evidence'!$E$7:$E$1047,1,'MEP evidence'!$D$7:$D$1047,"&gt;0")</x:f>
        <x:v>3</x:v>
      </x:c>
      <x:c r="I25" s="60" t="n">
        <x:f>COUNTIFS('MEP evidence'!$A$7:$A$1047,A25,'MEP evidence'!$E$7:$E$1047,1,'MEP evidence'!$D$7:$D$1047,0)</x:f>
        <x:v>2</x:v>
      </x:c>
      <x:c r="J25" s="60" t="n">
        <x:f>COUNTIFS('MEP evidence'!$A$7:$A$1047,A25,'MEP evidence'!$E$7:$E$1047,1,'MEP evidence'!$D$7:$D$1047,"&lt;0")</x:f>
        <x:v>0</x:v>
      </x:c>
      <x:c r="K25" s="60" t="n">
        <x:f>COUNTIFS('MEP evidence'!$A$7:$A$1047,A25,'MEP evidence'!$E$7:$E$1047,1,'MEP evidence'!$L$7:$L$1047,"Yes")</x:f>
        <x:v>3</x:v>
      </x:c>
      <x:c r="L25" s="61" t="str">
        <x:v>Digital Omnibus</x:v>
      </x:c>
      <x:c r="M25" s="61" t="str">
        <x:v>PETs; PETs meeting Article 25a technical standards; Privacy-preserving AI training techniques; Pseudonymisation; anonymisation; cryptography; decentralised architectures; end-to-end encryption; identification-risk assessment; re-identification assessment</x:v>
      </x:c>
      <x:c r="N25" s="60" t="str">
        <x:v>Current</x:v>
      </x:c>
      <x:c r="O25" s="63" t="str">
        <x:v>Parliament profile</x:v>
      </x:c>
    </x:row>
    <x:row r="26" ht="65" customHeight="1">
      <x:c r="A26" s="55" t="str">
        <x:v>Diego Solier</x:v>
      </x:c>
      <x:c r="B26" s="55" t="n">
        <x:f>IF(D26=0,"",1+COUNTIFS($C$7:$C$101,"&gt;"&amp;C26,$D$7:$D$101,"&gt;0"))</x:f>
        <x:v>19</x:v>
      </x:c>
      <x:c r="C26" s="70" t="n">
        <x:f>IF(E26=0,"",ROUND(50*SUMIFS('MEP evidence'!$H$7:$H$1047,'MEP evidence'!$A$7:$A$1047,A26)/E26,10))</x:f>
        <x:v>60</x:v>
      </x:c>
      <x:c r="D26" s="55" t="n">
        <x:f>SUMIFS('MEP evidence'!$E$7:$E$1047,'MEP evidence'!$A$7:$A$1047,A26)</x:f>
        <x:v>5</x:v>
      </x:c>
      <x:c r="E26" s="55" t="n">
        <x:f>SUMIFS('MEP evidence'!$I$7:$I$1047,'MEP evidence'!$A$7:$A$1047,A26)</x:f>
        <x:v>1</x:v>
      </x:c>
      <x:c r="F26" s="55" t="str">
        <x:f>IF(D26=0,"Insufficient evidence",IF(D26&lt;3,"Provisional (&lt;3 amendments)","Ranked"))</x:f>
        <x:v>Ranked</x:v>
      </x:c>
      <x:c r="G26" s="55" t="str">
        <x:f>IF(D26=0,"Not assessed",IF(COUNTIFS('MEP evidence'!$A$7:$A$1047,A26,'MEP evidence'!$E$7:$E$1047,1,'MEP evidence'!$F$7:$F$1047,"High")=D26,"High",IF(COUNTIFS('MEP evidence'!$A$7:$A$1047,A26,'MEP evidence'!$E$7:$E$1047,1,'MEP evidence'!$F$7:$F$1047,"Low")&gt;0,"Low","Medium")))</x:f>
        <x:v>High</x:v>
      </x:c>
      <x:c r="H26" s="55" t="n">
        <x:f>COUNTIFS('MEP evidence'!$A$7:$A$1047,A26,'MEP evidence'!$E$7:$E$1047,1,'MEP evidence'!$D$7:$D$1047,"&gt;0")</x:f>
        <x:v>4</x:v>
      </x:c>
      <x:c r="I26" s="55" t="n">
        <x:f>COUNTIFS('MEP evidence'!$A$7:$A$1047,A26,'MEP evidence'!$E$7:$E$1047,1,'MEP evidence'!$D$7:$D$1047,0)</x:f>
        <x:v>1</x:v>
      </x:c>
      <x:c r="J26" s="55" t="n">
        <x:f>COUNTIFS('MEP evidence'!$A$7:$A$1047,A26,'MEP evidence'!$E$7:$E$1047,1,'MEP evidence'!$D$7:$D$1047,"&lt;0")</x:f>
        <x:v>0</x:v>
      </x:c>
      <x:c r="K26" s="55" t="n">
        <x:f>COUNTIFS('MEP evidence'!$A$7:$A$1047,A26,'MEP evidence'!$E$7:$E$1047,1,'MEP evidence'!$L$7:$L$1047,"Yes")</x:f>
        <x:v>0</x:v>
      </x:c>
      <x:c r="L26" s="62" t="str">
        <x:v>Digital Omnibus</x:v>
      </x:c>
      <x:c r="M26" s="62" t="str">
        <x:v>Encryption; Encryption with sole subject-held keys; On-device one-to-one verification; Privacy-preserving AI training techniques; Pseudonymisation; encryption; local biometric processing; on-device verification; technical and organisational re-identification controls; zero-knowledge proofs</x:v>
      </x:c>
      <x:c r="N26" s="55" t="str">
        <x:v>Current</x:v>
      </x:c>
      <x:c r="O26" s="64" t="str">
        <x:v>Parliament profile</x:v>
      </x:c>
    </x:row>
    <x:row r="27" ht="52" customHeight="1">
      <x:c r="A27" s="60" t="str">
        <x:v>Markéta Gregorová</x:v>
      </x:c>
      <x:c r="B27" s="60" t="n">
        <x:f>IF(D27=0,"",1+COUNTIFS($C$7:$C$101,"&gt;"&amp;C27,$D$7:$D$101,"&gt;0"))</x:f>
        <x:v>19</x:v>
      </x:c>
      <x:c r="C27" s="69" t="n">
        <x:f>IF(E27=0,"",ROUND(50*SUMIFS('MEP evidence'!$H$7:$H$1047,'MEP evidence'!$A$7:$A$1047,A27)/E27,10))</x:f>
        <x:v>60</x:v>
      </x:c>
      <x:c r="D27" s="60" t="n">
        <x:f>SUMIFS('MEP evidence'!$E$7:$E$1047,'MEP evidence'!$A$7:$A$1047,A27)</x:f>
        <x:v>5</x:v>
      </x:c>
      <x:c r="E27" s="60" t="n">
        <x:f>SUMIFS('MEP evidence'!$I$7:$I$1047,'MEP evidence'!$A$7:$A$1047,A27)</x:f>
        <x:v>1</x:v>
      </x:c>
      <x:c r="F27" s="60" t="str">
        <x:f>IF(D27=0,"Insufficient evidence",IF(D27&lt;3,"Provisional (&lt;3 amendments)","Ranked"))</x:f>
        <x:v>Ranked</x:v>
      </x:c>
      <x:c r="G27" s="60" t="str">
        <x:f>IF(D27=0,"Not assessed",IF(COUNTIFS('MEP evidence'!$A$7:$A$1047,A27,'MEP evidence'!$E$7:$E$1047,1,'MEP evidence'!$F$7:$F$1047,"High")=D27,"High",IF(COUNTIFS('MEP evidence'!$A$7:$A$1047,A27,'MEP evidence'!$E$7:$E$1047,1,'MEP evidence'!$F$7:$F$1047,"Low")&gt;0,"Low","Medium")))</x:f>
        <x:v>Medium</x:v>
      </x:c>
      <x:c r="H27" s="60" t="n">
        <x:f>COUNTIFS('MEP evidence'!$A$7:$A$1047,A27,'MEP evidence'!$E$7:$E$1047,1,'MEP evidence'!$D$7:$D$1047,"&gt;0")</x:f>
        <x:v>5</x:v>
      </x:c>
      <x:c r="I27" s="60" t="n">
        <x:f>COUNTIFS('MEP evidence'!$A$7:$A$1047,A27,'MEP evidence'!$E$7:$E$1047,1,'MEP evidence'!$D$7:$D$1047,0)</x:f>
        <x:v>0</x:v>
      </x:c>
      <x:c r="J27" s="60" t="n">
        <x:f>COUNTIFS('MEP evidence'!$A$7:$A$1047,A27,'MEP evidence'!$E$7:$E$1047,1,'MEP evidence'!$D$7:$D$1047,"&lt;0")</x:f>
        <x:v>0</x:v>
      </x:c>
      <x:c r="K27" s="60" t="n">
        <x:f>COUNTIFS('MEP evidence'!$A$7:$A$1047,A27,'MEP evidence'!$E$7:$E$1047,1,'MEP evidence'!$L$7:$L$1047,"Yes")</x:f>
        <x:v>0</x:v>
      </x:c>
      <x:c r="L27" s="61" t="str">
        <x:v>Digital Omnibus</x:v>
      </x:c>
      <x:c r="M27" s="61" t="str">
        <x:v>Anonymisation; Anonymisation of threat intelligence; End-to-end encryption; Immediate anonymisation; Local biometric storage; aggregation; compartmentalisation; deletion; user-held encryption keys</x:v>
      </x:c>
      <x:c r="N27" s="60" t="str">
        <x:v>Current</x:v>
      </x:c>
      <x:c r="O27" s="63" t="str">
        <x:v>Parliament profile</x:v>
      </x:c>
    </x:row>
    <x:row r="28" ht="52" customHeight="1">
      <x:c r="A28" s="55" t="str">
        <x:v>Mary Khan</x:v>
      </x:c>
      <x:c r="B28" s="55" t="n">
        <x:f>IF(D28=0,"",1+COUNTIFS($C$7:$C$101,"&gt;"&amp;C28,$D$7:$D$101,"&gt;0"))</x:f>
        <x:v>19</x:v>
      </x:c>
      <x:c r="C28" s="70" t="n">
        <x:f>IF(E28=0,"",ROUND(50*SUMIFS('MEP evidence'!$H$7:$H$1047,'MEP evidence'!$A$7:$A$1047,A28)/E28,10))</x:f>
        <x:v>60</x:v>
      </x:c>
      <x:c r="D28" s="55" t="n">
        <x:f>SUMIFS('MEP evidence'!$E$7:$E$1047,'MEP evidence'!$A$7:$A$1047,A28)</x:f>
        <x:v>5</x:v>
      </x:c>
      <x:c r="E28" s="55" t="n">
        <x:f>SUMIFS('MEP evidence'!$I$7:$I$1047,'MEP evidence'!$A$7:$A$1047,A28)</x:f>
        <x:v>1</x:v>
      </x:c>
      <x:c r="F28" s="55" t="str">
        <x:f>IF(D28=0,"Insufficient evidence",IF(D28&lt;3,"Provisional (&lt;3 amendments)","Ranked"))</x:f>
        <x:v>Ranked</x:v>
      </x:c>
      <x:c r="G28" s="55" t="str">
        <x:f>IF(D28=0,"Not assessed",IF(COUNTIFS('MEP evidence'!$A$7:$A$1047,A28,'MEP evidence'!$E$7:$E$1047,1,'MEP evidence'!$F$7:$F$1047,"High")=D28,"High",IF(COUNTIFS('MEP evidence'!$A$7:$A$1047,A28,'MEP evidence'!$E$7:$E$1047,1,'MEP evidence'!$F$7:$F$1047,"Low")&gt;0,"Low","Medium")))</x:f>
        <x:v>Medium</x:v>
      </x:c>
      <x:c r="H28" s="55" t="n">
        <x:f>COUNTIFS('MEP evidence'!$A$7:$A$1047,A28,'MEP evidence'!$E$7:$E$1047,1,'MEP evidence'!$D$7:$D$1047,"&gt;0")</x:f>
        <x:v>4</x:v>
      </x:c>
      <x:c r="I28" s="55" t="n">
        <x:f>COUNTIFS('MEP evidence'!$A$7:$A$1047,A28,'MEP evidence'!$E$7:$E$1047,1,'MEP evidence'!$D$7:$D$1047,0)</x:f>
        <x:v>1</x:v>
      </x:c>
      <x:c r="J28" s="55" t="n">
        <x:f>COUNTIFS('MEP evidence'!$A$7:$A$1047,A28,'MEP evidence'!$E$7:$E$1047,1,'MEP evidence'!$D$7:$D$1047,"&lt;0")</x:f>
        <x:v>0</x:v>
      </x:c>
      <x:c r="K28" s="55" t="n">
        <x:f>COUNTIFS('MEP evidence'!$A$7:$A$1047,A28,'MEP evidence'!$E$7:$E$1047,1,'MEP evidence'!$L$7:$L$1047,"Yes")</x:f>
        <x:v>0</x:v>
      </x:c>
      <x:c r="L28" s="62" t="str">
        <x:v>Digital Omnibus</x:v>
      </x:c>
      <x:c r="M28" s="62" t="str">
        <x:v>Anonymisation; End-to-end encryption; Pseudonymisation; Secure processing environment; aggregation; prevention of fingerprinting and cross-service tracking; prevention of onward transfer; reidentification-risk assessment</x:v>
      </x:c>
      <x:c r="N28" s="55" t="str">
        <x:v>Current</x:v>
      </x:c>
      <x:c r="O28" s="64" t="str">
        <x:v>Parliament profile</x:v>
      </x:c>
    </x:row>
    <x:row r="29" ht="52" customHeight="1">
      <x:c r="A29" s="60" t="str">
        <x:v>Niels Flemming Hansen</x:v>
      </x:c>
      <x:c r="B29" s="60" t="n">
        <x:f>IF(D29=0,"",1+COUNTIFS($C$7:$C$101,"&gt;"&amp;C29,$D$7:$D$101,"&gt;0"))</x:f>
        <x:v>19</x:v>
      </x:c>
      <x:c r="C29" s="69" t="n">
        <x:f>IF(E29=0,"",ROUND(50*SUMIFS('MEP evidence'!$H$7:$H$1047,'MEP evidence'!$A$7:$A$1047,A29)/E29,10))</x:f>
        <x:v>60</x:v>
      </x:c>
      <x:c r="D29" s="60" t="n">
        <x:f>SUMIFS('MEP evidence'!$E$7:$E$1047,'MEP evidence'!$A$7:$A$1047,A29)</x:f>
        <x:v>5</x:v>
      </x:c>
      <x:c r="E29" s="60" t="n">
        <x:f>SUMIFS('MEP evidence'!$I$7:$I$1047,'MEP evidence'!$A$7:$A$1047,A29)</x:f>
        <x:v>1</x:v>
      </x:c>
      <x:c r="F29" s="60" t="str">
        <x:f>IF(D29=0,"Insufficient evidence",IF(D29&lt;3,"Provisional (&lt;3 amendments)","Ranked"))</x:f>
        <x:v>Ranked</x:v>
      </x:c>
      <x:c r="G29" s="60" t="str">
        <x:f>IF(D29=0,"Not assessed",IF(COUNTIFS('MEP evidence'!$A$7:$A$1047,A29,'MEP evidence'!$E$7:$E$1047,1,'MEP evidence'!$F$7:$F$1047,"High")=D29,"High",IF(COUNTIFS('MEP evidence'!$A$7:$A$1047,A29,'MEP evidence'!$E$7:$E$1047,1,'MEP evidence'!$F$7:$F$1047,"Low")&gt;0,"Low","Medium")))</x:f>
        <x:v>Medium</x:v>
      </x:c>
      <x:c r="H29" s="60" t="n">
        <x:f>COUNTIFS('MEP evidence'!$A$7:$A$1047,A29,'MEP evidence'!$E$7:$E$1047,1,'MEP evidence'!$D$7:$D$1047,"&gt;0")</x:f>
        <x:v>3</x:v>
      </x:c>
      <x:c r="I29" s="60" t="n">
        <x:f>COUNTIFS('MEP evidence'!$A$7:$A$1047,A29,'MEP evidence'!$E$7:$E$1047,1,'MEP evidence'!$D$7:$D$1047,0)</x:f>
        <x:v>2</x:v>
      </x:c>
      <x:c r="J29" s="60" t="n">
        <x:f>COUNTIFS('MEP evidence'!$A$7:$A$1047,A29,'MEP evidence'!$E$7:$E$1047,1,'MEP evidence'!$D$7:$D$1047,"&lt;0")</x:f>
        <x:v>0</x:v>
      </x:c>
      <x:c r="K29" s="60" t="n">
        <x:f>COUNTIFS('MEP evidence'!$A$7:$A$1047,A29,'MEP evidence'!$E$7:$E$1047,1,'MEP evidence'!$L$7:$L$1047,"Yes")</x:f>
        <x:v>3</x:v>
      </x:c>
      <x:c r="L29" s="61" t="str">
        <x:v>Digital Omnibus</x:v>
      </x:c>
      <x:c r="M29" s="61" t="str">
        <x:v>PETs; PETs meeting Article 25a technical standards; Privacy-preserving AI training techniques; Pseudonymisation; anonymisation; cryptography; decentralised architectures; end-to-end encryption; identification-risk assessment; re-identification assessment</x:v>
      </x:c>
      <x:c r="N29" s="60" t="str">
        <x:v>Current</x:v>
      </x:c>
      <x:c r="O29" s="63" t="str">
        <x:v>Parliament profile</x:v>
      </x:c>
    </x:row>
    <x:row r="30" ht="65" customHeight="1">
      <x:c r="A30" s="55" t="str">
        <x:v>Sebastian Tynkkynen</x:v>
      </x:c>
      <x:c r="B30" s="55" t="n">
        <x:f>IF(D30=0,"",1+COUNTIFS($C$7:$C$101,"&gt;"&amp;C30,$D$7:$D$101,"&gt;0"))</x:f>
        <x:v>19</x:v>
      </x:c>
      <x:c r="C30" s="70" t="n">
        <x:f>IF(E30=0,"",ROUND(50*SUMIFS('MEP evidence'!$H$7:$H$1047,'MEP evidence'!$A$7:$A$1047,A30)/E30,10))</x:f>
        <x:v>60</x:v>
      </x:c>
      <x:c r="D30" s="55" t="n">
        <x:f>SUMIFS('MEP evidence'!$E$7:$E$1047,'MEP evidence'!$A$7:$A$1047,A30)</x:f>
        <x:v>5</x:v>
      </x:c>
      <x:c r="E30" s="55" t="n">
        <x:f>SUMIFS('MEP evidence'!$I$7:$I$1047,'MEP evidence'!$A$7:$A$1047,A30)</x:f>
        <x:v>1</x:v>
      </x:c>
      <x:c r="F30" s="55" t="str">
        <x:f>IF(D30=0,"Insufficient evidence",IF(D30&lt;3,"Provisional (&lt;3 amendments)","Ranked"))</x:f>
        <x:v>Ranked</x:v>
      </x:c>
      <x:c r="G30" s="55" t="str">
        <x:f>IF(D30=0,"Not assessed",IF(COUNTIFS('MEP evidence'!$A$7:$A$1047,A30,'MEP evidence'!$E$7:$E$1047,1,'MEP evidence'!$F$7:$F$1047,"High")=D30,"High",IF(COUNTIFS('MEP evidence'!$A$7:$A$1047,A30,'MEP evidence'!$E$7:$E$1047,1,'MEP evidence'!$F$7:$F$1047,"Low")&gt;0,"Low","Medium")))</x:f>
        <x:v>High</x:v>
      </x:c>
      <x:c r="H30" s="55" t="n">
        <x:f>COUNTIFS('MEP evidence'!$A$7:$A$1047,A30,'MEP evidence'!$E$7:$E$1047,1,'MEP evidence'!$D$7:$D$1047,"&gt;0")</x:f>
        <x:v>4</x:v>
      </x:c>
      <x:c r="I30" s="55" t="n">
        <x:f>COUNTIFS('MEP evidence'!$A$7:$A$1047,A30,'MEP evidence'!$E$7:$E$1047,1,'MEP evidence'!$D$7:$D$1047,0)</x:f>
        <x:v>1</x:v>
      </x:c>
      <x:c r="J30" s="55" t="n">
        <x:f>COUNTIFS('MEP evidence'!$A$7:$A$1047,A30,'MEP evidence'!$E$7:$E$1047,1,'MEP evidence'!$D$7:$D$1047,"&lt;0")</x:f>
        <x:v>0</x:v>
      </x:c>
      <x:c r="K30" s="55" t="n">
        <x:f>COUNTIFS('MEP evidence'!$A$7:$A$1047,A30,'MEP evidence'!$E$7:$E$1047,1,'MEP evidence'!$L$7:$L$1047,"Yes")</x:f>
        <x:v>0</x:v>
      </x:c>
      <x:c r="L30" s="62" t="str">
        <x:v>Digital Omnibus</x:v>
      </x:c>
      <x:c r="M30" s="62" t="str">
        <x:v>Encryption; Encryption with sole subject-held keys; On-device one-to-one verification; Privacy-preserving AI training techniques; Pseudonymisation; encryption; local biometric processing; on-device verification; technical and organisational re-identification controls; zero-knowledge proofs</x:v>
      </x:c>
      <x:c r="N30" s="55" t="str">
        <x:v>Current</x:v>
      </x:c>
      <x:c r="O30" s="64" t="str">
        <x:v>Parliament profile</x:v>
      </x:c>
    </x:row>
    <x:row r="31" ht="96" customHeight="1">
      <x:c r="A31" s="60" t="str">
        <x:v>Oliver Schenk</x:v>
      </x:c>
      <x:c r="B31" s="60" t="n">
        <x:f>IF(D31=0,"",1+COUNTIFS($C$7:$C$101,"&gt;"&amp;C31,$D$7:$D$101,"&gt;0"))</x:f>
        <x:v>25</x:v>
      </x:c>
      <x:c r="C31" s="69" t="n">
        <x:f>IF(E31=0,"",ROUND(50*SUMIFS('MEP evidence'!$H$7:$H$1047,'MEP evidence'!$A$7:$A$1047,A31)/E31,10))</x:f>
        <x:v>59.0909090909</x:v>
      </x:c>
      <x:c r="D31" s="60" t="n">
        <x:f>SUMIFS('MEP evidence'!$E$7:$E$1047,'MEP evidence'!$A$7:$A$1047,A31)</x:f>
        <x:v>11</x:v>
      </x:c>
      <x:c r="E31" s="60" t="n">
        <x:f>SUMIFS('MEP evidence'!$I$7:$I$1047,'MEP evidence'!$A$7:$A$1047,A31)</x:f>
        <x:v>1</x:v>
      </x:c>
      <x:c r="F31" s="60" t="str">
        <x:f>IF(D31=0,"Insufficient evidence",IF(D31&lt;3,"Provisional (&lt;3 amendments)","Ranked"))</x:f>
        <x:v>Ranked</x:v>
      </x:c>
      <x:c r="G31" s="60" t="str">
        <x:f>IF(D31=0,"Not assessed",IF(COUNTIFS('MEP evidence'!$A$7:$A$1047,A31,'MEP evidence'!$E$7:$E$1047,1,'MEP evidence'!$F$7:$F$1047,"High")=D31,"High",IF(COUNTIFS('MEP evidence'!$A$7:$A$1047,A31,'MEP evidence'!$E$7:$E$1047,1,'MEP evidence'!$F$7:$F$1047,"Low")&gt;0,"Low","Medium")))</x:f>
        <x:v>High</x:v>
      </x:c>
      <x:c r="H31" s="60" t="n">
        <x:f>COUNTIFS('MEP evidence'!$A$7:$A$1047,A31,'MEP evidence'!$E$7:$E$1047,1,'MEP evidence'!$D$7:$D$1047,"&gt;0")</x:f>
        <x:v>9</x:v>
      </x:c>
      <x:c r="I31" s="60" t="n">
        <x:f>COUNTIFS('MEP evidence'!$A$7:$A$1047,A31,'MEP evidence'!$E$7:$E$1047,1,'MEP evidence'!$D$7:$D$1047,0)</x:f>
        <x:v>2</x:v>
      </x:c>
      <x:c r="J31" s="60" t="n">
        <x:f>COUNTIFS('MEP evidence'!$A$7:$A$1047,A31,'MEP evidence'!$E$7:$E$1047,1,'MEP evidence'!$D$7:$D$1047,"&lt;0")</x:f>
        <x:v>0</x:v>
      </x:c>
      <x:c r="K31" s="60" t="n">
        <x:f>COUNTIFS('MEP evidence'!$A$7:$A$1047,A31,'MEP evidence'!$E$7:$E$1047,1,'MEP evidence'!$L$7:$L$1047,"Yes")</x:f>
        <x:v>5</x:v>
      </x:c>
      <x:c r="L31" s="61" t="str">
        <x:v>Digital Omnibus</x:v>
      </x:c>
      <x:c r="M31" s="61" t="str">
        <x:v>Anonymisation; Local biometric storage; PETs; PETs meeting Article 25a technical standards; Privacy-enhancing technologies; Privacy-preserving AI training techniques; Pseudonymisation; Recipient-specific re-identification risk; Technical, organisational and contractual barriers to re-identification; anonymisation; cryptography; decentralised architectures; end-to-end encryption; identification-risk assessment; pseudonymisation; re-identification safeguards; technical and organisational safeguards; user-held encryption keys</x:v>
      </x:c>
      <x:c r="N31" s="60" t="str">
        <x:v>Current</x:v>
      </x:c>
      <x:c r="O31" s="63" t="str">
        <x:v>Parliament profile</x:v>
      </x:c>
    </x:row>
    <x:row r="32" ht="65" customHeight="1">
      <x:c r="A32" s="55" t="str">
        <x:v>Christian Doleschal</x:v>
      </x:c>
      <x:c r="B32" s="55" t="n">
        <x:f>IF(D32=0,"",1+COUNTIFS($C$7:$C$101,"&gt;"&amp;C32,$D$7:$D$101,"&gt;0"))</x:f>
        <x:v>26</x:v>
      </x:c>
      <x:c r="C32" s="70" t="n">
        <x:f>IF(E32=0,"",ROUND(50*SUMIFS('MEP evidence'!$H$7:$H$1047,'MEP evidence'!$A$7:$A$1047,A32)/E32,10))</x:f>
        <x:v>57.1428571429</x:v>
      </x:c>
      <x:c r="D32" s="55" t="n">
        <x:f>SUMIFS('MEP evidence'!$E$7:$E$1047,'MEP evidence'!$A$7:$A$1047,A32)</x:f>
        <x:v>7</x:v>
      </x:c>
      <x:c r="E32" s="55" t="n">
        <x:f>SUMIFS('MEP evidence'!$I$7:$I$1047,'MEP evidence'!$A$7:$A$1047,A32)</x:f>
        <x:v>1</x:v>
      </x:c>
      <x:c r="F32" s="55" t="str">
        <x:f>IF(D32=0,"Insufficient evidence",IF(D32&lt;3,"Provisional (&lt;3 amendments)","Ranked"))</x:f>
        <x:v>Ranked</x:v>
      </x:c>
      <x:c r="G32" s="55" t="str">
        <x:f>IF(D32=0,"Not assessed",IF(COUNTIFS('MEP evidence'!$A$7:$A$1047,A32,'MEP evidence'!$E$7:$E$1047,1,'MEP evidence'!$F$7:$F$1047,"High")=D32,"High",IF(COUNTIFS('MEP evidence'!$A$7:$A$1047,A32,'MEP evidence'!$E$7:$E$1047,1,'MEP evidence'!$F$7:$F$1047,"Low")&gt;0,"Low","Medium")))</x:f>
        <x:v>High</x:v>
      </x:c>
      <x:c r="H32" s="55" t="n">
        <x:f>COUNTIFS('MEP evidence'!$A$7:$A$1047,A32,'MEP evidence'!$E$7:$E$1047,1,'MEP evidence'!$D$7:$D$1047,"&gt;0")</x:f>
        <x:v>6</x:v>
      </x:c>
      <x:c r="I32" s="55" t="n">
        <x:f>COUNTIFS('MEP evidence'!$A$7:$A$1047,A32,'MEP evidence'!$E$7:$E$1047,1,'MEP evidence'!$D$7:$D$1047,0)</x:f>
        <x:v>1</x:v>
      </x:c>
      <x:c r="J32" s="55" t="n">
        <x:f>COUNTIFS('MEP evidence'!$A$7:$A$1047,A32,'MEP evidence'!$E$7:$E$1047,1,'MEP evidence'!$D$7:$D$1047,"&lt;0")</x:f>
        <x:v>0</x:v>
      </x:c>
      <x:c r="K32" s="55" t="n">
        <x:f>COUNTIFS('MEP evidence'!$A$7:$A$1047,A32,'MEP evidence'!$E$7:$E$1047,1,'MEP evidence'!$L$7:$L$1047,"Yes")</x:f>
        <x:v>1</x:v>
      </x:c>
      <x:c r="L32" s="62" t="str">
        <x:v>Digital Omnibus</x:v>
      </x:c>
      <x:c r="M32" s="62" t="str">
        <x:v>Anonymisation; Privacy-enhancing technologies; Pseudonymisation; Recipient-specific re-identification risk; Technical, organisational and contractual barriers to re-identification; pseudonymisation; re-identification safeguards; technical and organisational safeguards</x:v>
      </x:c>
      <x:c r="N32" s="55" t="str">
        <x:v>Current</x:v>
      </x:c>
      <x:c r="O32" s="64" t="str">
        <x:v>Parliament profile</x:v>
      </x:c>
    </x:row>
    <x:row r="33" ht="78" customHeight="1">
      <x:c r="A33" s="60" t="str">
        <x:v>Angelika Niebler</x:v>
      </x:c>
      <x:c r="B33" s="60" t="n">
        <x:f>IF(D33=0,"",1+COUNTIFS($C$7:$C$101,"&gt;"&amp;C33,$D$7:$D$101,"&gt;0"))</x:f>
        <x:v>27</x:v>
      </x:c>
      <x:c r="C33" s="69" t="n">
        <x:f>IF(E33=0,"",ROUND(50*SUMIFS('MEP evidence'!$H$7:$H$1047,'MEP evidence'!$A$7:$A$1047,A33)/E33,10))</x:f>
        <x:v>55.5555555556</x:v>
      </x:c>
      <x:c r="D33" s="60" t="n">
        <x:f>SUMIFS('MEP evidence'!$E$7:$E$1047,'MEP evidence'!$A$7:$A$1047,A33)</x:f>
        <x:v>9</x:v>
      </x:c>
      <x:c r="E33" s="60" t="n">
        <x:f>SUMIFS('MEP evidence'!$I$7:$I$1047,'MEP evidence'!$A$7:$A$1047,A33)</x:f>
        <x:v>1</x:v>
      </x:c>
      <x:c r="F33" s="60" t="str">
        <x:f>IF(D33=0,"Insufficient evidence",IF(D33&lt;3,"Provisional (&lt;3 amendments)","Ranked"))</x:f>
        <x:v>Ranked</x:v>
      </x:c>
      <x:c r="G33" s="60" t="str">
        <x:f>IF(D33=0,"Not assessed",IF(COUNTIFS('MEP evidence'!$A$7:$A$1047,A33,'MEP evidence'!$E$7:$E$1047,1,'MEP evidence'!$F$7:$F$1047,"High")=D33,"High",IF(COUNTIFS('MEP evidence'!$A$7:$A$1047,A33,'MEP evidence'!$E$7:$E$1047,1,'MEP evidence'!$F$7:$F$1047,"Low")&gt;0,"Low","Medium")))</x:f>
        <x:v>Medium</x:v>
      </x:c>
      <x:c r="H33" s="60" t="n">
        <x:f>COUNTIFS('MEP evidence'!$A$7:$A$1047,A33,'MEP evidence'!$E$7:$E$1047,1,'MEP evidence'!$D$7:$D$1047,"&gt;0")</x:f>
        <x:v>7</x:v>
      </x:c>
      <x:c r="I33" s="60" t="n">
        <x:f>COUNTIFS('MEP evidence'!$A$7:$A$1047,A33,'MEP evidence'!$E$7:$E$1047,1,'MEP evidence'!$D$7:$D$1047,0)</x:f>
        <x:v>2</x:v>
      </x:c>
      <x:c r="J33" s="60" t="n">
        <x:f>COUNTIFS('MEP evidence'!$A$7:$A$1047,A33,'MEP evidence'!$E$7:$E$1047,1,'MEP evidence'!$D$7:$D$1047,"&lt;0")</x:f>
        <x:v>0</x:v>
      </x:c>
      <x:c r="K33" s="60" t="n">
        <x:f>COUNTIFS('MEP evidence'!$A$7:$A$1047,A33,'MEP evidence'!$E$7:$E$1047,1,'MEP evidence'!$L$7:$L$1047,"Yes")</x:f>
        <x:v>2</x:v>
      </x:c>
      <x:c r="L33" s="61" t="str">
        <x:v>Digital Omnibus</x:v>
      </x:c>
      <x:c r="M33" s="61" t="str">
        <x:v>Anonymisation; PETs meeting Article 25a technical standards; Privacy-enhancing technologies; Pseudonymisation; Recipient-specific re-identification risk; Technical, organisational and contractual barriers to re-identification; anonymisation; pseudonymisation; re-identification assessment; re-identification safeguards; technical and organisational safeguards</x:v>
      </x:c>
      <x:c r="N33" s="60" t="str">
        <x:v>Current</x:v>
      </x:c>
      <x:c r="O33" s="63" t="str">
        <x:v>Parliament profile</x:v>
      </x:c>
    </x:row>
    <x:row r="34" ht="91" customHeight="1">
      <x:c r="A34" s="55" t="str">
        <x:v>Aura Salla</x:v>
      </x:c>
      <x:c r="B34" s="55" t="n">
        <x:f>IF(D34=0,"",1+COUNTIFS($C$7:$C$101,"&gt;"&amp;C34,$D$7:$D$101,"&gt;0"))</x:f>
        <x:v>27</x:v>
      </x:c>
      <x:c r="C34" s="70" t="n">
        <x:f>IF(E34=0,"",ROUND(50*SUMIFS('MEP evidence'!$H$7:$H$1047,'MEP evidence'!$A$7:$A$1047,A34)/E34,10))</x:f>
        <x:v>55.5555555556</x:v>
      </x:c>
      <x:c r="D34" s="55" t="n">
        <x:f>SUMIFS('MEP evidence'!$E$7:$E$1047,'MEP evidence'!$A$7:$A$1047,A34)</x:f>
        <x:v>9</x:v>
      </x:c>
      <x:c r="E34" s="55" t="n">
        <x:f>SUMIFS('MEP evidence'!$I$7:$I$1047,'MEP evidence'!$A$7:$A$1047,A34)</x:f>
        <x:v>1</x:v>
      </x:c>
      <x:c r="F34" s="55" t="str">
        <x:f>IF(D34=0,"Insufficient evidence",IF(D34&lt;3,"Provisional (&lt;3 amendments)","Ranked"))</x:f>
        <x:v>Ranked</x:v>
      </x:c>
      <x:c r="G34" s="55" t="str">
        <x:f>IF(D34=0,"Not assessed",IF(COUNTIFS('MEP evidence'!$A$7:$A$1047,A34,'MEP evidence'!$E$7:$E$1047,1,'MEP evidence'!$F$7:$F$1047,"High")=D34,"High",IF(COUNTIFS('MEP evidence'!$A$7:$A$1047,A34,'MEP evidence'!$E$7:$E$1047,1,'MEP evidence'!$F$7:$F$1047,"Low")&gt;0,"Low","Medium")))</x:f>
        <x:v>Medium</x:v>
      </x:c>
      <x:c r="H34" s="55" t="n">
        <x:f>COUNTIFS('MEP evidence'!$A$7:$A$1047,A34,'MEP evidence'!$E$7:$E$1047,1,'MEP evidence'!$D$7:$D$1047,"&gt;0")</x:f>
        <x:v>6</x:v>
      </x:c>
      <x:c r="I34" s="55" t="n">
        <x:f>COUNTIFS('MEP evidence'!$A$7:$A$1047,A34,'MEP evidence'!$E$7:$E$1047,1,'MEP evidence'!$D$7:$D$1047,0)</x:f>
        <x:v>3</x:v>
      </x:c>
      <x:c r="J34" s="55" t="n">
        <x:f>COUNTIFS('MEP evidence'!$A$7:$A$1047,A34,'MEP evidence'!$E$7:$E$1047,1,'MEP evidence'!$D$7:$D$1047,"&lt;0")</x:f>
        <x:v>0</x:v>
      </x:c>
      <x:c r="K34" s="55" t="n">
        <x:f>COUNTIFS('MEP evidence'!$A$7:$A$1047,A34,'MEP evidence'!$E$7:$E$1047,1,'MEP evidence'!$L$7:$L$1047,"Yes")</x:f>
        <x:v>4</x:v>
      </x:c>
      <x:c r="L34" s="62" t="str">
        <x:v>Digital Omnibus</x:v>
      </x:c>
      <x:c r="M34" s="62" t="str">
        <x:v>Anonymisation; PETs; PETs meeting Article 25a technical standards; Privacy-preserving AI training techniques; Pseudonymisation; User-held encryption keys; anonymisation; confidentiality protection; cryptography; decentralised architectures; device-local biometric verification; end-to-end encryption; identification-risk assessment; re-identification assessment; technical and organisational safeguards</x:v>
      </x:c>
      <x:c r="N34" s="55" t="str">
        <x:v>Current</x:v>
      </x:c>
      <x:c r="O34" s="64" t="str">
        <x:v>Parliament profile</x:v>
      </x:c>
    </x:row>
    <x:row r="35" ht="96" customHeight="1">
      <x:c r="A35" s="60" t="str">
        <x:v>Ana Miguel Pedro</x:v>
      </x:c>
      <x:c r="B35" s="60" t="n">
        <x:f>IF(D35=0,"",1+COUNTIFS($C$7:$C$101,"&gt;"&amp;C35,$D$7:$D$101,"&gt;0"))</x:f>
        <x:v>29</x:v>
      </x:c>
      <x:c r="C35" s="69" t="n">
        <x:f>IF(E35=0,"",ROUND(50*SUMIFS('MEP evidence'!$H$7:$H$1047,'MEP evidence'!$A$7:$A$1047,A35)/E35,10))</x:f>
        <x:v>54.1666666667</x:v>
      </x:c>
      <x:c r="D35" s="60" t="n">
        <x:f>SUMIFS('MEP evidence'!$E$7:$E$1047,'MEP evidence'!$A$7:$A$1047,A35)</x:f>
        <x:v>12</x:v>
      </x:c>
      <x:c r="E35" s="60" t="n">
        <x:f>SUMIFS('MEP evidence'!$I$7:$I$1047,'MEP evidence'!$A$7:$A$1047,A35)</x:f>
        <x:v>1</x:v>
      </x:c>
      <x:c r="F35" s="60" t="str">
        <x:f>IF(D35=0,"Insufficient evidence",IF(D35&lt;3,"Provisional (&lt;3 amendments)","Ranked"))</x:f>
        <x:v>Ranked</x:v>
      </x:c>
      <x:c r="G35" s="60" t="str">
        <x:f>IF(D35=0,"Not assessed",IF(COUNTIFS('MEP evidence'!$A$7:$A$1047,A35,'MEP evidence'!$E$7:$E$1047,1,'MEP evidence'!$F$7:$F$1047,"High")=D35,"High",IF(COUNTIFS('MEP evidence'!$A$7:$A$1047,A35,'MEP evidence'!$E$7:$E$1047,1,'MEP evidence'!$F$7:$F$1047,"Low")&gt;0,"Low","Medium")))</x:f>
        <x:v>Medium</x:v>
      </x:c>
      <x:c r="H35" s="60" t="n">
        <x:f>COUNTIFS('MEP evidence'!$A$7:$A$1047,A35,'MEP evidence'!$E$7:$E$1047,1,'MEP evidence'!$D$7:$D$1047,"&gt;0")</x:f>
        <x:v>9</x:v>
      </x:c>
      <x:c r="I35" s="60" t="n">
        <x:f>COUNTIFS('MEP evidence'!$A$7:$A$1047,A35,'MEP evidence'!$E$7:$E$1047,1,'MEP evidence'!$D$7:$D$1047,0)</x:f>
        <x:v>3</x:v>
      </x:c>
      <x:c r="J35" s="60" t="n">
        <x:f>COUNTIFS('MEP evidence'!$A$7:$A$1047,A35,'MEP evidence'!$E$7:$E$1047,1,'MEP evidence'!$D$7:$D$1047,"&lt;0")</x:f>
        <x:v>0</x:v>
      </x:c>
      <x:c r="K35" s="60" t="n">
        <x:f>COUNTIFS('MEP evidence'!$A$7:$A$1047,A35,'MEP evidence'!$E$7:$E$1047,1,'MEP evidence'!$L$7:$L$1047,"Yes")</x:f>
        <x:v>5</x:v>
      </x:c>
      <x:c r="L35" s="61" t="str">
        <x:v>Digital Omnibus</x:v>
      </x:c>
      <x:c r="M35" s="61" t="str">
        <x:v>Anonymisation; Local biometric storage; PETs; PETs meeting Article 25a technical standards; Privacy-enhancing technologies; Privacy-preserving AI training techniques; Pseudonymisation; Recipient-specific re-identification risk; Technical, organisational and contractual barriers to re-identification; anonymisation; cryptography; decentralised architectures; end-to-end encryption; identification-risk assessment; pseudonymisation; re-identification assessment; re-identification safeguards; technical and organisational safeguards; user-held encryption keys</x:v>
      </x:c>
      <x:c r="N35" s="60" t="str">
        <x:v>Current</x:v>
      </x:c>
      <x:c r="O35" s="63" t="str">
        <x:v>Parliament profile</x:v>
      </x:c>
    </x:row>
    <x:row r="36" ht="96" customHeight="1">
      <x:c r="A36" s="55" t="str">
        <x:v>Irena Joveva</x:v>
      </x:c>
      <x:c r="B36" s="55" t="n">
        <x:f>IF(D36=0,"",1+COUNTIFS($C$7:$C$101,"&gt;"&amp;C36,$D$7:$D$101,"&gt;0"))</x:f>
        <x:v>30</x:v>
      </x:c>
      <x:c r="C36" s="70" t="n">
        <x:f>IF(E36=0,"",ROUND(50*SUMIFS('MEP evidence'!$H$7:$H$1047,'MEP evidence'!$A$7:$A$1047,A36)/E36,10))</x:f>
        <x:v>53.3333333333</x:v>
      </x:c>
      <x:c r="D36" s="55" t="n">
        <x:f>SUMIFS('MEP evidence'!$E$7:$E$1047,'MEP evidence'!$A$7:$A$1047,A36)</x:f>
        <x:v>15</x:v>
      </x:c>
      <x:c r="E36" s="55" t="n">
        <x:f>SUMIFS('MEP evidence'!$I$7:$I$1047,'MEP evidence'!$A$7:$A$1047,A36)</x:f>
        <x:v>1</x:v>
      </x:c>
      <x:c r="F36" s="55" t="str">
        <x:f>IF(D36=0,"Insufficient evidence",IF(D36&lt;3,"Provisional (&lt;3 amendments)","Ranked"))</x:f>
        <x:v>Ranked</x:v>
      </x:c>
      <x:c r="G36" s="55" t="str">
        <x:f>IF(D36=0,"Not assessed",IF(COUNTIFS('MEP evidence'!$A$7:$A$1047,A36,'MEP evidence'!$E$7:$E$1047,1,'MEP evidence'!$F$7:$F$1047,"High")=D36,"High",IF(COUNTIFS('MEP evidence'!$A$7:$A$1047,A36,'MEP evidence'!$E$7:$E$1047,1,'MEP evidence'!$F$7:$F$1047,"Low")&gt;0,"Low","Medium")))</x:f>
        <x:v>Medium</x:v>
      </x:c>
      <x:c r="H36" s="55" t="n">
        <x:f>COUNTIFS('MEP evidence'!$A$7:$A$1047,A36,'MEP evidence'!$E$7:$E$1047,1,'MEP evidence'!$D$7:$D$1047,"&gt;0")</x:f>
        <x:v>9</x:v>
      </x:c>
      <x:c r="I36" s="55" t="n">
        <x:f>COUNTIFS('MEP evidence'!$A$7:$A$1047,A36,'MEP evidence'!$E$7:$E$1047,1,'MEP evidence'!$D$7:$D$1047,0)</x:f>
        <x:v>6</x:v>
      </x:c>
      <x:c r="J36" s="55" t="n">
        <x:f>COUNTIFS('MEP evidence'!$A$7:$A$1047,A36,'MEP evidence'!$E$7:$E$1047,1,'MEP evidence'!$D$7:$D$1047,"&lt;0")</x:f>
        <x:v>0</x:v>
      </x:c>
      <x:c r="K36" s="55" t="n">
        <x:f>COUNTIFS('MEP evidence'!$A$7:$A$1047,A36,'MEP evidence'!$E$7:$E$1047,1,'MEP evidence'!$L$7:$L$1047,"Yes")</x:f>
        <x:v>1</x:v>
      </x:c>
      <x:c r="L36" s="62" t="str">
        <x:v>Digital Omnibus</x:v>
      </x:c>
      <x:c r="M36" s="62" t="str">
        <x:v>Anonymisation; Automated privacy preferences; Governance of technical criteria for re-identification; Local biometric storage; Mandatory pseudonymisation for public-emergency disclosure; Oversight of technical criteria for re-identification; Privacy-preserving techniques (documentation); Pseudonymisation; Pseudonymous identifiers; VPNs; abstraction; automated privacy configurations; browser extensions; consent agents; data minimisation by default; disclosure testing; instant anonymisation; legitimate-interest assessment; model-training abstraction; privacy extensions; pseudonymisation; singling-out assessment; technical abstraction during model training; user-held encryption keys</x:v>
      </x:c>
      <x:c r="N36" s="55" t="str">
        <x:v>Current</x:v>
      </x:c>
      <x:c r="O36" s="64" t="str">
        <x:v>Parliament profile</x:v>
      </x:c>
    </x:row>
    <x:row r="37" ht="96" customHeight="1">
      <x:c r="A37" s="60" t="str">
        <x:v>Oihane Agirregoitia Martínez</x:v>
      </x:c>
      <x:c r="B37" s="60" t="n">
        <x:f>IF(D37=0,"",1+COUNTIFS($C$7:$C$101,"&gt;"&amp;C37,$D$7:$D$101,"&gt;0"))</x:f>
        <x:v>30</x:v>
      </x:c>
      <x:c r="C37" s="69" t="n">
        <x:f>IF(E37=0,"",ROUND(50*SUMIFS('MEP evidence'!$H$7:$H$1047,'MEP evidence'!$A$7:$A$1047,A37)/E37,10))</x:f>
        <x:v>53.3333333333</x:v>
      </x:c>
      <x:c r="D37" s="60" t="n">
        <x:f>SUMIFS('MEP evidence'!$E$7:$E$1047,'MEP evidence'!$A$7:$A$1047,A37)</x:f>
        <x:v>15</x:v>
      </x:c>
      <x:c r="E37" s="60" t="n">
        <x:f>SUMIFS('MEP evidence'!$I$7:$I$1047,'MEP evidence'!$A$7:$A$1047,A37)</x:f>
        <x:v>1</x:v>
      </x:c>
      <x:c r="F37" s="60" t="str">
        <x:f>IF(D37=0,"Insufficient evidence",IF(D37&lt;3,"Provisional (&lt;3 amendments)","Ranked"))</x:f>
        <x:v>Ranked</x:v>
      </x:c>
      <x:c r="G37" s="60" t="str">
        <x:f>IF(D37=0,"Not assessed",IF(COUNTIFS('MEP evidence'!$A$7:$A$1047,A37,'MEP evidence'!$E$7:$E$1047,1,'MEP evidence'!$F$7:$F$1047,"High")=D37,"High",IF(COUNTIFS('MEP evidence'!$A$7:$A$1047,A37,'MEP evidence'!$E$7:$E$1047,1,'MEP evidence'!$F$7:$F$1047,"Low")&gt;0,"Low","Medium")))</x:f>
        <x:v>Medium</x:v>
      </x:c>
      <x:c r="H37" s="60" t="n">
        <x:f>COUNTIFS('MEP evidence'!$A$7:$A$1047,A37,'MEP evidence'!$E$7:$E$1047,1,'MEP evidence'!$D$7:$D$1047,"&gt;0")</x:f>
        <x:v>9</x:v>
      </x:c>
      <x:c r="I37" s="60" t="n">
        <x:f>COUNTIFS('MEP evidence'!$A$7:$A$1047,A37,'MEP evidence'!$E$7:$E$1047,1,'MEP evidence'!$D$7:$D$1047,0)</x:f>
        <x:v>6</x:v>
      </x:c>
      <x:c r="J37" s="60" t="n">
        <x:f>COUNTIFS('MEP evidence'!$A$7:$A$1047,A37,'MEP evidence'!$E$7:$E$1047,1,'MEP evidence'!$D$7:$D$1047,"&lt;0")</x:f>
        <x:v>0</x:v>
      </x:c>
      <x:c r="K37" s="60" t="n">
        <x:f>COUNTIFS('MEP evidence'!$A$7:$A$1047,A37,'MEP evidence'!$E$7:$E$1047,1,'MEP evidence'!$L$7:$L$1047,"Yes")</x:f>
        <x:v>1</x:v>
      </x:c>
      <x:c r="L37" s="61" t="str">
        <x:v>Digital Omnibus</x:v>
      </x:c>
      <x:c r="M37" s="61" t="str">
        <x:v>Anonymisation; Automated privacy preferences; Governance of technical criteria for re-identification; Local biometric storage; Mandatory pseudonymisation for public-emergency disclosure; Oversight of technical criteria for re-identification; Privacy-preserving techniques (documentation); Pseudonymisation; Pseudonymous identifiers; VPNs; abstraction; automated privacy configurations; browser extensions; consent agents; data minimisation by default; disclosure testing; instant anonymisation; legitimate-interest assessment; model-training abstraction; privacy extensions; pseudonymisation; singling-out assessment; technical abstraction during model training; user-held encryption keys</x:v>
      </x:c>
      <x:c r="N37" s="60" t="str">
        <x:v>Current</x:v>
      </x:c>
      <x:c r="O37" s="63" t="str">
        <x:v>Parliament profile</x:v>
      </x:c>
    </x:row>
    <x:row r="38" ht="96" customHeight="1">
      <x:c r="A38" s="55" t="str">
        <x:v>Veronika Cifrová Ostrihoňová</x:v>
      </x:c>
      <x:c r="B38" s="55" t="n">
        <x:f>IF(D38=0,"",1+COUNTIFS($C$7:$C$101,"&gt;"&amp;C38,$D$7:$D$101,"&gt;0"))</x:f>
        <x:v>30</x:v>
      </x:c>
      <x:c r="C38" s="70" t="n">
        <x:f>IF(E38=0,"",ROUND(50*SUMIFS('MEP evidence'!$H$7:$H$1047,'MEP evidence'!$A$7:$A$1047,A38)/E38,10))</x:f>
        <x:v>53.3333333333</x:v>
      </x:c>
      <x:c r="D38" s="55" t="n">
        <x:f>SUMIFS('MEP evidence'!$E$7:$E$1047,'MEP evidence'!$A$7:$A$1047,A38)</x:f>
        <x:v>15</x:v>
      </x:c>
      <x:c r="E38" s="55" t="n">
        <x:f>SUMIFS('MEP evidence'!$I$7:$I$1047,'MEP evidence'!$A$7:$A$1047,A38)</x:f>
        <x:v>1</x:v>
      </x:c>
      <x:c r="F38" s="55" t="str">
        <x:f>IF(D38=0,"Insufficient evidence",IF(D38&lt;3,"Provisional (&lt;3 amendments)","Ranked"))</x:f>
        <x:v>Ranked</x:v>
      </x:c>
      <x:c r="G38" s="55" t="str">
        <x:f>IF(D38=0,"Not assessed",IF(COUNTIFS('MEP evidence'!$A$7:$A$1047,A38,'MEP evidence'!$E$7:$E$1047,1,'MEP evidence'!$F$7:$F$1047,"High")=D38,"High",IF(COUNTIFS('MEP evidence'!$A$7:$A$1047,A38,'MEP evidence'!$E$7:$E$1047,1,'MEP evidence'!$F$7:$F$1047,"Low")&gt;0,"Low","Medium")))</x:f>
        <x:v>Medium</x:v>
      </x:c>
      <x:c r="H38" s="55" t="n">
        <x:f>COUNTIFS('MEP evidence'!$A$7:$A$1047,A38,'MEP evidence'!$E$7:$E$1047,1,'MEP evidence'!$D$7:$D$1047,"&gt;0")</x:f>
        <x:v>9</x:v>
      </x:c>
      <x:c r="I38" s="55" t="n">
        <x:f>COUNTIFS('MEP evidence'!$A$7:$A$1047,A38,'MEP evidence'!$E$7:$E$1047,1,'MEP evidence'!$D$7:$D$1047,0)</x:f>
        <x:v>6</x:v>
      </x:c>
      <x:c r="J38" s="55" t="n">
        <x:f>COUNTIFS('MEP evidence'!$A$7:$A$1047,A38,'MEP evidence'!$E$7:$E$1047,1,'MEP evidence'!$D$7:$D$1047,"&lt;0")</x:f>
        <x:v>0</x:v>
      </x:c>
      <x:c r="K38" s="55" t="n">
        <x:f>COUNTIFS('MEP evidence'!$A$7:$A$1047,A38,'MEP evidence'!$E$7:$E$1047,1,'MEP evidence'!$L$7:$L$1047,"Yes")</x:f>
        <x:v>1</x:v>
      </x:c>
      <x:c r="L38" s="62" t="str">
        <x:v>Digital Omnibus</x:v>
      </x:c>
      <x:c r="M38" s="62" t="str">
        <x:v>Anonymisation; Automated privacy preferences; Governance of technical criteria for re-identification; Local biometric storage; Mandatory pseudonymisation for public-emergency disclosure; Oversight of technical criteria for re-identification; Privacy-preserving techniques (documentation); Pseudonymisation; Pseudonymous identifiers; VPNs; abstraction; automated privacy configurations; browser extensions; consent agents; data minimisation by default; disclosure testing; instant anonymisation; legitimate-interest assessment; model-training abstraction; privacy extensions; pseudonymisation; singling-out assessment; technical abstraction during model training; user-held encryption keys</x:v>
      </x:c>
      <x:c r="N38" s="55" t="str">
        <x:v>Current</x:v>
      </x:c>
      <x:c r="O38" s="64" t="str">
        <x:v>Parliament profile</x:v>
      </x:c>
    </x:row>
    <x:row r="39" ht="96" customHeight="1">
      <x:c r="A39" s="60" t="str">
        <x:v>António Tânger Corrêa</x:v>
      </x:c>
      <x:c r="B39" s="60" t="n">
        <x:f>IF(D39=0,"",1+COUNTIFS($C$7:$C$101,"&gt;"&amp;C39,$D$7:$D$101,"&gt;0"))</x:f>
        <x:v>33</x:v>
      </x:c>
      <x:c r="C39" s="69" t="n">
        <x:f>IF(E39=0,"",ROUND(50*SUMIFS('MEP evidence'!$H$7:$H$1047,'MEP evidence'!$A$7:$A$1047,A39)/E39,10))</x:f>
        <x:v>50</x:v>
      </x:c>
      <x:c r="D39" s="60" t="n">
        <x:f>SUMIFS('MEP evidence'!$E$7:$E$1047,'MEP evidence'!$A$7:$A$1047,A39)</x:f>
        <x:v>12</x:v>
      </x:c>
      <x:c r="E39" s="60" t="n">
        <x:f>SUMIFS('MEP evidence'!$I$7:$I$1047,'MEP evidence'!$A$7:$A$1047,A39)</x:f>
        <x:v>1</x:v>
      </x:c>
      <x:c r="F39" s="60" t="str">
        <x:f>IF(D39=0,"Insufficient evidence",IF(D39&lt;3,"Provisional (&lt;3 amendments)","Ranked"))</x:f>
        <x:v>Ranked</x:v>
      </x:c>
      <x:c r="G39" s="60" t="str">
        <x:f>IF(D39=0,"Not assessed",IF(COUNTIFS('MEP evidence'!$A$7:$A$1047,A39,'MEP evidence'!$E$7:$E$1047,1,'MEP evidence'!$F$7:$F$1047,"High")=D39,"High",IF(COUNTIFS('MEP evidence'!$A$7:$A$1047,A39,'MEP evidence'!$E$7:$E$1047,1,'MEP evidence'!$F$7:$F$1047,"Low")&gt;0,"Low","Medium")))</x:f>
        <x:v>Medium</x:v>
      </x:c>
      <x:c r="H39" s="60" t="n">
        <x:f>COUNTIFS('MEP evidence'!$A$7:$A$1047,A39,'MEP evidence'!$E$7:$E$1047,1,'MEP evidence'!$D$7:$D$1047,"&gt;0")</x:f>
        <x:v>12</x:v>
      </x:c>
      <x:c r="I39" s="60" t="n">
        <x:f>COUNTIFS('MEP evidence'!$A$7:$A$1047,A39,'MEP evidence'!$E$7:$E$1047,1,'MEP evidence'!$D$7:$D$1047,0)</x:f>
        <x:v>0</x:v>
      </x:c>
      <x:c r="J39" s="60" t="n">
        <x:f>COUNTIFS('MEP evidence'!$A$7:$A$1047,A39,'MEP evidence'!$E$7:$E$1047,1,'MEP evidence'!$D$7:$D$1047,"&lt;0")</x:f>
        <x:v>0</x:v>
      </x:c>
      <x:c r="K39" s="60" t="n">
        <x:f>COUNTIFS('MEP evidence'!$A$7:$A$1047,A39,'MEP evidence'!$E$7:$E$1047,1,'MEP evidence'!$L$7:$L$1047,"Yes")</x:f>
        <x:v>0</x:v>
      </x:c>
      <x:c r="L39" s="61" t="str">
        <x:v>Digital Omnibus</x:v>
      </x:c>
      <x:c r="M39" s="61" t="str">
        <x:v>Anonymisation; Anonymised data as a less intrusive alternative; Encryption; Local biometric verification; PETs; Privacy-preserving technologies; Pseudonymisation; Secure processing environments; State-of-the-art pseudonymisation; anonymisation; anonymisation research; anti-memorisation controls; confidential computing; federated/local processing; filtering; filtering/removal; identification-risk assessment; key separation; minimisation; on-device processing; output-disclosure controls; prohibition of re-identification; protection against re-identification; pseudonymisation; research-data minimisation; safeguards for pseudonymised data; safeguards for pseudonymised datasets; secure processing environments; technical separation</x:v>
      </x:c>
      <x:c r="N39" s="60" t="str">
        <x:v>Current</x:v>
      </x:c>
      <x:c r="O39" s="63" t="str">
        <x:v>Parliament profile</x:v>
      </x:c>
    </x:row>
    <x:row r="40" ht="78" customHeight="1">
      <x:c r="A40" s="55" t="str">
        <x:v>Dimitris Tsiodras</x:v>
      </x:c>
      <x:c r="B40" s="55" t="n">
        <x:f>IF(D40=0,"",1+COUNTIFS($C$7:$C$101,"&gt;"&amp;C40,$D$7:$D$101,"&gt;0"))</x:f>
        <x:v>33</x:v>
      </x:c>
      <x:c r="C40" s="70" t="n">
        <x:f>IF(E40=0,"",ROUND(50*SUMIFS('MEP evidence'!$H$7:$H$1047,'MEP evidence'!$A$7:$A$1047,A40)/E40,10))</x:f>
        <x:v>50</x:v>
      </x:c>
      <x:c r="D40" s="55" t="n">
        <x:f>SUMIFS('MEP evidence'!$E$7:$E$1047,'MEP evidence'!$A$7:$A$1047,A40)</x:f>
        <x:v>7</x:v>
      </x:c>
      <x:c r="E40" s="55" t="n">
        <x:f>SUMIFS('MEP evidence'!$I$7:$I$1047,'MEP evidence'!$A$7:$A$1047,A40)</x:f>
        <x:v>1</x:v>
      </x:c>
      <x:c r="F40" s="55" t="str">
        <x:f>IF(D40=0,"Insufficient evidence",IF(D40&lt;3,"Provisional (&lt;3 amendments)","Ranked"))</x:f>
        <x:v>Ranked</x:v>
      </x:c>
      <x:c r="G40" s="55" t="str">
        <x:f>IF(D40=0,"Not assessed",IF(COUNTIFS('MEP evidence'!$A$7:$A$1047,A40,'MEP evidence'!$E$7:$E$1047,1,'MEP evidence'!$F$7:$F$1047,"High")=D40,"High",IF(COUNTIFS('MEP evidence'!$A$7:$A$1047,A40,'MEP evidence'!$E$7:$E$1047,1,'MEP evidence'!$F$7:$F$1047,"Low")&gt;0,"Low","Medium")))</x:f>
        <x:v>High</x:v>
      </x:c>
      <x:c r="H40" s="55" t="n">
        <x:f>COUNTIFS('MEP evidence'!$A$7:$A$1047,A40,'MEP evidence'!$E$7:$E$1047,1,'MEP evidence'!$D$7:$D$1047,"&gt;0")</x:f>
        <x:v>6</x:v>
      </x:c>
      <x:c r="I40" s="55" t="n">
        <x:f>COUNTIFS('MEP evidence'!$A$7:$A$1047,A40,'MEP evidence'!$E$7:$E$1047,1,'MEP evidence'!$D$7:$D$1047,0)</x:f>
        <x:v>1</x:v>
      </x:c>
      <x:c r="J40" s="55" t="n">
        <x:f>COUNTIFS('MEP evidence'!$A$7:$A$1047,A40,'MEP evidence'!$E$7:$E$1047,1,'MEP evidence'!$D$7:$D$1047,"&lt;0")</x:f>
        <x:v>0</x:v>
      </x:c>
      <x:c r="K40" s="55" t="n">
        <x:f>COUNTIFS('MEP evidence'!$A$7:$A$1047,A40,'MEP evidence'!$E$7:$E$1047,1,'MEP evidence'!$L$7:$L$1047,"Yes")</x:f>
        <x:v>2</x:v>
      </x:c>
      <x:c r="L40" s="62" t="str">
        <x:v>Digital Omnibus</x:v>
      </x:c>
      <x:c r="M40" s="62" t="str">
        <x:v>Anonymisation; Local biometric storage; PETs meeting Article 25a technical standards; Privacy-enhancing technologies; Pseudonymisation; Recipient-specific re-identification risk; Technical, organisational and contractual barriers to re-identification; end-to-end encryption; pseudonymisation; re-identification safeguards; technical and organisational safeguards; user-held encryption keys</x:v>
      </x:c>
      <x:c r="N40" s="55" t="str">
        <x:v>Current</x:v>
      </x:c>
      <x:c r="O40" s="64" t="str">
        <x:v>Parliament profile</x:v>
      </x:c>
    </x:row>
    <x:row r="41" ht="78" customHeight="1">
      <x:c r="A41" s="60" t="str">
        <x:v>Lena Düpont</x:v>
      </x:c>
      <x:c r="B41" s="60" t="n">
        <x:f>IF(D41=0,"",1+COUNTIFS($C$7:$C$101,"&gt;"&amp;C41,$D$7:$D$101,"&gt;0"))</x:f>
        <x:v>33</x:v>
      </x:c>
      <x:c r="C41" s="69" t="n">
        <x:f>IF(E41=0,"",ROUND(50*SUMIFS('MEP evidence'!$H$7:$H$1047,'MEP evidence'!$A$7:$A$1047,A41)/E41,10))</x:f>
        <x:v>50</x:v>
      </x:c>
      <x:c r="D41" s="60" t="n">
        <x:f>SUMIFS('MEP evidence'!$E$7:$E$1047,'MEP evidence'!$A$7:$A$1047,A41)</x:f>
        <x:v>7</x:v>
      </x:c>
      <x:c r="E41" s="60" t="n">
        <x:f>SUMIFS('MEP evidence'!$I$7:$I$1047,'MEP evidence'!$A$7:$A$1047,A41)</x:f>
        <x:v>1</x:v>
      </x:c>
      <x:c r="F41" s="60" t="str">
        <x:f>IF(D41=0,"Insufficient evidence",IF(D41&lt;3,"Provisional (&lt;3 amendments)","Ranked"))</x:f>
        <x:v>Ranked</x:v>
      </x:c>
      <x:c r="G41" s="60" t="str">
        <x:f>IF(D41=0,"Not assessed",IF(COUNTIFS('MEP evidence'!$A$7:$A$1047,A41,'MEP evidence'!$E$7:$E$1047,1,'MEP evidence'!$F$7:$F$1047,"High")=D41,"High",IF(COUNTIFS('MEP evidence'!$A$7:$A$1047,A41,'MEP evidence'!$E$7:$E$1047,1,'MEP evidence'!$F$7:$F$1047,"Low")&gt;0,"Low","Medium")))</x:f>
        <x:v>High</x:v>
      </x:c>
      <x:c r="H41" s="60" t="n">
        <x:f>COUNTIFS('MEP evidence'!$A$7:$A$1047,A41,'MEP evidence'!$E$7:$E$1047,1,'MEP evidence'!$D$7:$D$1047,"&gt;0")</x:f>
        <x:v>6</x:v>
      </x:c>
      <x:c r="I41" s="60" t="n">
        <x:f>COUNTIFS('MEP evidence'!$A$7:$A$1047,A41,'MEP evidence'!$E$7:$E$1047,1,'MEP evidence'!$D$7:$D$1047,0)</x:f>
        <x:v>1</x:v>
      </x:c>
      <x:c r="J41" s="60" t="n">
        <x:f>COUNTIFS('MEP evidence'!$A$7:$A$1047,A41,'MEP evidence'!$E$7:$E$1047,1,'MEP evidence'!$D$7:$D$1047,"&lt;0")</x:f>
        <x:v>0</x:v>
      </x:c>
      <x:c r="K41" s="60" t="n">
        <x:f>COUNTIFS('MEP evidence'!$A$7:$A$1047,A41,'MEP evidence'!$E$7:$E$1047,1,'MEP evidence'!$L$7:$L$1047,"Yes")</x:f>
        <x:v>2</x:v>
      </x:c>
      <x:c r="L41" s="61" t="str">
        <x:v>Digital Omnibus</x:v>
      </x:c>
      <x:c r="M41" s="61" t="str">
        <x:v>Anonymisation; Local biometric storage; PETs meeting Article 25a technical standards; Privacy-enhancing technologies; Pseudonymisation; Recipient-specific re-identification risk; Technical, organisational and contractual barriers to re-identification; end-to-end encryption; pseudonymisation; re-identification safeguards; technical and organisational safeguards; user-held encryption keys</x:v>
      </x:c>
      <x:c r="N41" s="60" t="str">
        <x:v>Current</x:v>
      </x:c>
      <x:c r="O41" s="63" t="str">
        <x:v>Parliament profile</x:v>
      </x:c>
    </x:row>
    <x:row r="42" ht="78" customHeight="1">
      <x:c r="A42" s="55" t="str">
        <x:v>Marion Walsmann</x:v>
      </x:c>
      <x:c r="B42" s="55" t="n">
        <x:f>IF(D42=0,"",1+COUNTIFS($C$7:$C$101,"&gt;"&amp;C42,$D$7:$D$101,"&gt;0"))</x:f>
        <x:v>33</x:v>
      </x:c>
      <x:c r="C42" s="70" t="n">
        <x:f>IF(E42=0,"",ROUND(50*SUMIFS('MEP evidence'!$H$7:$H$1047,'MEP evidence'!$A$7:$A$1047,A42)/E42,10))</x:f>
        <x:v>50</x:v>
      </x:c>
      <x:c r="D42" s="55" t="n">
        <x:f>SUMIFS('MEP evidence'!$E$7:$E$1047,'MEP evidence'!$A$7:$A$1047,A42)</x:f>
        <x:v>7</x:v>
      </x:c>
      <x:c r="E42" s="55" t="n">
        <x:f>SUMIFS('MEP evidence'!$I$7:$I$1047,'MEP evidence'!$A$7:$A$1047,A42)</x:f>
        <x:v>1</x:v>
      </x:c>
      <x:c r="F42" s="55" t="str">
        <x:f>IF(D42=0,"Insufficient evidence",IF(D42&lt;3,"Provisional (&lt;3 amendments)","Ranked"))</x:f>
        <x:v>Ranked</x:v>
      </x:c>
      <x:c r="G42" s="55" t="str">
        <x:f>IF(D42=0,"Not assessed",IF(COUNTIFS('MEP evidence'!$A$7:$A$1047,A42,'MEP evidence'!$E$7:$E$1047,1,'MEP evidence'!$F$7:$F$1047,"High")=D42,"High",IF(COUNTIFS('MEP evidence'!$A$7:$A$1047,A42,'MEP evidence'!$E$7:$E$1047,1,'MEP evidence'!$F$7:$F$1047,"Low")&gt;0,"Low","Medium")))</x:f>
        <x:v>High</x:v>
      </x:c>
      <x:c r="H42" s="55" t="n">
        <x:f>COUNTIFS('MEP evidence'!$A$7:$A$1047,A42,'MEP evidence'!$E$7:$E$1047,1,'MEP evidence'!$D$7:$D$1047,"&gt;0")</x:f>
        <x:v>6</x:v>
      </x:c>
      <x:c r="I42" s="55" t="n">
        <x:f>COUNTIFS('MEP evidence'!$A$7:$A$1047,A42,'MEP evidence'!$E$7:$E$1047,1,'MEP evidence'!$D$7:$D$1047,0)</x:f>
        <x:v>1</x:v>
      </x:c>
      <x:c r="J42" s="55" t="n">
        <x:f>COUNTIFS('MEP evidence'!$A$7:$A$1047,A42,'MEP evidence'!$E$7:$E$1047,1,'MEP evidence'!$D$7:$D$1047,"&lt;0")</x:f>
        <x:v>0</x:v>
      </x:c>
      <x:c r="K42" s="55" t="n">
        <x:f>COUNTIFS('MEP evidence'!$A$7:$A$1047,A42,'MEP evidence'!$E$7:$E$1047,1,'MEP evidence'!$L$7:$L$1047,"Yes")</x:f>
        <x:v>2</x:v>
      </x:c>
      <x:c r="L42" s="62" t="str">
        <x:v>Digital Omnibus</x:v>
      </x:c>
      <x:c r="M42" s="62" t="str">
        <x:v>Anonymisation; Local biometric storage; PETs meeting Article 25a technical standards; Privacy-enhancing technologies; Pseudonymisation; Recipient-specific re-identification risk; Technical, organisational and contractual barriers to re-identification; end-to-end encryption; pseudonymisation; re-identification safeguards; technical and organisational safeguards; user-held encryption keys</x:v>
      </x:c>
      <x:c r="N42" s="55" t="str">
        <x:v>Current</x:v>
      </x:c>
      <x:c r="O42" s="64" t="str">
        <x:v>Parliament profile</x:v>
      </x:c>
    </x:row>
    <x:row r="43" ht="78" customHeight="1">
      <x:c r="A43" s="60" t="str">
        <x:v>Romana Tomc</x:v>
      </x:c>
      <x:c r="B43" s="60" t="n">
        <x:f>IF(D43=0,"",1+COUNTIFS($C$7:$C$101,"&gt;"&amp;C43,$D$7:$D$101,"&gt;0"))</x:f>
        <x:v>33</x:v>
      </x:c>
      <x:c r="C43" s="69" t="n">
        <x:f>IF(E43=0,"",ROUND(50*SUMIFS('MEP evidence'!$H$7:$H$1047,'MEP evidence'!$A$7:$A$1047,A43)/E43,10))</x:f>
        <x:v>50</x:v>
      </x:c>
      <x:c r="D43" s="60" t="n">
        <x:f>SUMIFS('MEP evidence'!$E$7:$E$1047,'MEP evidence'!$A$7:$A$1047,A43)</x:f>
        <x:v>7</x:v>
      </x:c>
      <x:c r="E43" s="60" t="n">
        <x:f>SUMIFS('MEP evidence'!$I$7:$I$1047,'MEP evidence'!$A$7:$A$1047,A43)</x:f>
        <x:v>1</x:v>
      </x:c>
      <x:c r="F43" s="60" t="str">
        <x:f>IF(D43=0,"Insufficient evidence",IF(D43&lt;3,"Provisional (&lt;3 amendments)","Ranked"))</x:f>
        <x:v>Ranked</x:v>
      </x:c>
      <x:c r="G43" s="60" t="str">
        <x:f>IF(D43=0,"Not assessed",IF(COUNTIFS('MEP evidence'!$A$7:$A$1047,A43,'MEP evidence'!$E$7:$E$1047,1,'MEP evidence'!$F$7:$F$1047,"High")=D43,"High",IF(COUNTIFS('MEP evidence'!$A$7:$A$1047,A43,'MEP evidence'!$E$7:$E$1047,1,'MEP evidence'!$F$7:$F$1047,"Low")&gt;0,"Low","Medium")))</x:f>
        <x:v>High</x:v>
      </x:c>
      <x:c r="H43" s="60" t="n">
        <x:f>COUNTIFS('MEP evidence'!$A$7:$A$1047,A43,'MEP evidence'!$E$7:$E$1047,1,'MEP evidence'!$D$7:$D$1047,"&gt;0")</x:f>
        <x:v>6</x:v>
      </x:c>
      <x:c r="I43" s="60" t="n">
        <x:f>COUNTIFS('MEP evidence'!$A$7:$A$1047,A43,'MEP evidence'!$E$7:$E$1047,1,'MEP evidence'!$D$7:$D$1047,0)</x:f>
        <x:v>1</x:v>
      </x:c>
      <x:c r="J43" s="60" t="n">
        <x:f>COUNTIFS('MEP evidence'!$A$7:$A$1047,A43,'MEP evidence'!$E$7:$E$1047,1,'MEP evidence'!$D$7:$D$1047,"&lt;0")</x:f>
        <x:v>0</x:v>
      </x:c>
      <x:c r="K43" s="60" t="n">
        <x:f>COUNTIFS('MEP evidence'!$A$7:$A$1047,A43,'MEP evidence'!$E$7:$E$1047,1,'MEP evidence'!$L$7:$L$1047,"Yes")</x:f>
        <x:v>2</x:v>
      </x:c>
      <x:c r="L43" s="61" t="str">
        <x:v>Digital Omnibus</x:v>
      </x:c>
      <x:c r="M43" s="61" t="str">
        <x:v>Anonymisation; Local biometric storage; PETs meeting Article 25a technical standards; Privacy-enhancing technologies; Pseudonymisation; Recipient-specific re-identification risk; Technical, organisational and contractual barriers to re-identification; end-to-end encryption; pseudonymisation; re-identification safeguards; technical and organisational safeguards; user-held encryption keys</x:v>
      </x:c>
      <x:c r="N43" s="60" t="str">
        <x:v>Current</x:v>
      </x:c>
      <x:c r="O43" s="63" t="str">
        <x:v>Parliament profile</x:v>
      </x:c>
    </x:row>
    <x:row r="44" ht="39" customHeight="1">
      <x:c r="A44" s="55" t="str">
        <x:v>Damian Boeselager</x:v>
      </x:c>
      <x:c r="B44" s="55" t="n">
        <x:f>IF(D44=0,"",1+COUNTIFS($C$7:$C$101,"&gt;"&amp;C44,$D$7:$D$101,"&gt;0"))</x:f>
        <x:v>33</x:v>
      </x:c>
      <x:c r="C44" s="70" t="n">
        <x:f>IF(E44=0,"",ROUND(50*SUMIFS('MEP evidence'!$H$7:$H$1047,'MEP evidence'!$A$7:$A$1047,A44)/E44,10))</x:f>
        <x:v>50</x:v>
      </x:c>
      <x:c r="D44" s="55" t="n">
        <x:f>SUMIFS('MEP evidence'!$E$7:$E$1047,'MEP evidence'!$A$7:$A$1047,A44)</x:f>
        <x:v>4</x:v>
      </x:c>
      <x:c r="E44" s="55" t="n">
        <x:f>SUMIFS('MEP evidence'!$I$7:$I$1047,'MEP evidence'!$A$7:$A$1047,A44)</x:f>
        <x:v>1</x:v>
      </x:c>
      <x:c r="F44" s="55" t="str">
        <x:f>IF(D44=0,"Insufficient evidence",IF(D44&lt;3,"Provisional (&lt;3 amendments)","Ranked"))</x:f>
        <x:v>Ranked</x:v>
      </x:c>
      <x:c r="G44" s="55" t="str">
        <x:f>IF(D44=0,"Not assessed",IF(COUNTIFS('MEP evidence'!$A$7:$A$1047,A44,'MEP evidence'!$E$7:$E$1047,1,'MEP evidence'!$F$7:$F$1047,"High")=D44,"High",IF(COUNTIFS('MEP evidence'!$A$7:$A$1047,A44,'MEP evidence'!$E$7:$E$1047,1,'MEP evidence'!$F$7:$F$1047,"Low")&gt;0,"Low","Medium")))</x:f>
        <x:v>Medium</x:v>
      </x:c>
      <x:c r="H44" s="55" t="n">
        <x:f>COUNTIFS('MEP evidence'!$A$7:$A$1047,A44,'MEP evidence'!$E$7:$E$1047,1,'MEP evidence'!$D$7:$D$1047,"&gt;0")</x:f>
        <x:v>3</x:v>
      </x:c>
      <x:c r="I44" s="55" t="n">
        <x:f>COUNTIFS('MEP evidence'!$A$7:$A$1047,A44,'MEP evidence'!$E$7:$E$1047,1,'MEP evidence'!$D$7:$D$1047,0)</x:f>
        <x:v>1</x:v>
      </x:c>
      <x:c r="J44" s="55" t="n">
        <x:f>COUNTIFS('MEP evidence'!$A$7:$A$1047,A44,'MEP evidence'!$E$7:$E$1047,1,'MEP evidence'!$D$7:$D$1047,"&lt;0")</x:f>
        <x:v>0</x:v>
      </x:c>
      <x:c r="K44" s="55" t="n">
        <x:f>COUNTIFS('MEP evidence'!$A$7:$A$1047,A44,'MEP evidence'!$E$7:$E$1047,1,'MEP evidence'!$L$7:$L$1047,"Yes")</x:f>
        <x:v>0</x:v>
      </x:c>
      <x:c r="L44" s="62" t="str">
        <x:v>Digital Omnibus</x:v>
      </x:c>
      <x:c r="M44" s="62" t="str">
        <x:v>Anonymisation; Anonymisation of threat intelligence; End-to-end encryption; Immediate anonymisation; aggregation; compartmentalisation; confidentiality protection</x:v>
      </x:c>
      <x:c r="N44" s="55" t="str">
        <x:v>Current</x:v>
      </x:c>
      <x:c r="O44" s="64" t="str">
        <x:v>Parliament profile</x:v>
      </x:c>
    </x:row>
    <x:row r="45" ht="34" customHeight="1">
      <x:c r="A45" s="60" t="str">
        <x:v>Adina Vălean</x:v>
      </x:c>
      <x:c r="B45" s="60" t="n">
        <x:f>IF(D45=0,"",1+COUNTIFS($C$7:$C$101,"&gt;"&amp;C45,$D$7:$D$101,"&gt;0"))</x:f>
        <x:v>33</x:v>
      </x:c>
      <x:c r="C45" s="69" t="n">
        <x:f>IF(E45=0,"",ROUND(50*SUMIFS('MEP evidence'!$H$7:$H$1047,'MEP evidence'!$A$7:$A$1047,A45)/E45,10))</x:f>
        <x:v>50</x:v>
      </x:c>
      <x:c r="D45" s="60" t="n">
        <x:f>SUMIFS('MEP evidence'!$E$7:$E$1047,'MEP evidence'!$A$7:$A$1047,A45)</x:f>
        <x:v>2</x:v>
      </x:c>
      <x:c r="E45" s="60" t="n">
        <x:f>SUMIFS('MEP evidence'!$I$7:$I$1047,'MEP evidence'!$A$7:$A$1047,A45)</x:f>
        <x:v>1</x:v>
      </x:c>
      <x:c r="F45" s="60" t="str">
        <x:f>IF(D45=0,"Insufficient evidence",IF(D45&lt;3,"Provisional (&lt;3 amendments)","Ranked"))</x:f>
        <x:v>Provisional (&lt;3 amendments)</x:v>
      </x:c>
      <x:c r="G45" s="60" t="str">
        <x:f>IF(D45=0,"Not assessed",IF(COUNTIFS('MEP evidence'!$A$7:$A$1047,A45,'MEP evidence'!$E$7:$E$1047,1,'MEP evidence'!$F$7:$F$1047,"High")=D45,"High",IF(COUNTIFS('MEP evidence'!$A$7:$A$1047,A45,'MEP evidence'!$E$7:$E$1047,1,'MEP evidence'!$F$7:$F$1047,"Low")&gt;0,"Low","Medium")))</x:f>
        <x:v>Medium</x:v>
      </x:c>
      <x:c r="H45" s="60" t="n">
        <x:f>COUNTIFS('MEP evidence'!$A$7:$A$1047,A45,'MEP evidence'!$E$7:$E$1047,1,'MEP evidence'!$D$7:$D$1047,"&gt;0")</x:f>
        <x:v>1</x:v>
      </x:c>
      <x:c r="I45" s="60" t="n">
        <x:f>COUNTIFS('MEP evidence'!$A$7:$A$1047,A45,'MEP evidence'!$E$7:$E$1047,1,'MEP evidence'!$D$7:$D$1047,0)</x:f>
        <x:v>1</x:v>
      </x:c>
      <x:c r="J45" s="60" t="n">
        <x:f>COUNTIFS('MEP evidence'!$A$7:$A$1047,A45,'MEP evidence'!$E$7:$E$1047,1,'MEP evidence'!$D$7:$D$1047,"&lt;0")</x:f>
        <x:v>0</x:v>
      </x:c>
      <x:c r="K45" s="60" t="n">
        <x:f>COUNTIFS('MEP evidence'!$A$7:$A$1047,A45,'MEP evidence'!$E$7:$E$1047,1,'MEP evidence'!$L$7:$L$1047,"Yes")</x:f>
        <x:v>1</x:v>
      </x:c>
      <x:c r="L45" s="61" t="str">
        <x:v>Digital Omnibus</x:v>
      </x:c>
      <x:c r="M45" s="61" t="str">
        <x:v>PETs meeting Article 25a technical standards; Pseudonymisation; anonymisation; re-identification assessment</x:v>
      </x:c>
      <x:c r="N45" s="60" t="str">
        <x:v>Current</x:v>
      </x:c>
      <x:c r="O45" s="63" t="str">
        <x:v>Parliament profile</x:v>
      </x:c>
    </x:row>
    <x:row r="46" ht="34" customHeight="1">
      <x:c r="A46" s="55" t="str">
        <x:v>Pernando Barrena Arza</x:v>
      </x:c>
      <x:c r="B46" s="55" t="n">
        <x:f>IF(D46=0,"",1+COUNTIFS($C$7:$C$101,"&gt;"&amp;C46,$D$7:$D$101,"&gt;0"))</x:f>
        <x:v>33</x:v>
      </x:c>
      <x:c r="C46" s="70" t="n">
        <x:f>IF(E46=0,"",ROUND(50*SUMIFS('MEP evidence'!$H$7:$H$1047,'MEP evidence'!$A$7:$A$1047,A46)/E46,10))</x:f>
        <x:v>50</x:v>
      </x:c>
      <x:c r="D46" s="55" t="n">
        <x:f>SUMIFS('MEP evidence'!$E$7:$E$1047,'MEP evidence'!$A$7:$A$1047,A46)</x:f>
        <x:v>2</x:v>
      </x:c>
      <x:c r="E46" s="55" t="n">
        <x:f>SUMIFS('MEP evidence'!$I$7:$I$1047,'MEP evidence'!$A$7:$A$1047,A46)</x:f>
        <x:v>1</x:v>
      </x:c>
      <x:c r="F46" s="55" t="str">
        <x:f>IF(D46=0,"Insufficient evidence",IF(D46&lt;3,"Provisional (&lt;3 amendments)","Ranked"))</x:f>
        <x:v>Provisional (&lt;3 amendments)</x:v>
      </x:c>
      <x:c r="G46" s="55" t="str">
        <x:f>IF(D46=0,"Not assessed",IF(COUNTIFS('MEP evidence'!$A$7:$A$1047,A46,'MEP evidence'!$E$7:$E$1047,1,'MEP evidence'!$F$7:$F$1047,"High")=D46,"High",IF(COUNTIFS('MEP evidence'!$A$7:$A$1047,A46,'MEP evidence'!$E$7:$E$1047,1,'MEP evidence'!$F$7:$F$1047,"Low")&gt;0,"Low","Medium")))</x:f>
        <x:v>Medium</x:v>
      </x:c>
      <x:c r="H46" s="55" t="n">
        <x:f>COUNTIFS('MEP evidence'!$A$7:$A$1047,A46,'MEP evidence'!$E$7:$E$1047,1,'MEP evidence'!$D$7:$D$1047,"&gt;0")</x:f>
        <x:v>2</x:v>
      </x:c>
      <x:c r="I46" s="55" t="n">
        <x:f>COUNTIFS('MEP evidence'!$A$7:$A$1047,A46,'MEP evidence'!$E$7:$E$1047,1,'MEP evidence'!$D$7:$D$1047,0)</x:f>
        <x:v>0</x:v>
      </x:c>
      <x:c r="J46" s="55" t="n">
        <x:f>COUNTIFS('MEP evidence'!$A$7:$A$1047,A46,'MEP evidence'!$E$7:$E$1047,1,'MEP evidence'!$D$7:$D$1047,"&lt;0")</x:f>
        <x:v>0</x:v>
      </x:c>
      <x:c r="K46" s="55" t="n">
        <x:f>COUNTIFS('MEP evidence'!$A$7:$A$1047,A46,'MEP evidence'!$E$7:$E$1047,1,'MEP evidence'!$L$7:$L$1047,"Yes")</x:f>
        <x:v>0</x:v>
      </x:c>
      <x:c r="L46" s="62" t="str">
        <x:v>Digital Omnibus</x:v>
      </x:c>
      <x:c r="M46" s="62" t="str">
        <x:v>Immediate anonymisation; aggregation</x:v>
      </x:c>
      <x:c r="N46" s="55" t="str">
        <x:v>Current</x:v>
      </x:c>
      <x:c r="O46" s="64" t="str">
        <x:v>Parliament profile</x:v>
      </x:c>
    </x:row>
    <x:row r="47" ht="34" customHeight="1">
      <x:c r="A47" s="60" t="str">
        <x:v>Andreas Glück</x:v>
      </x:c>
      <x:c r="B47" s="60" t="n">
        <x:f>IF(D47=0,"",1+COUNTIFS($C$7:$C$101,"&gt;"&amp;C47,$D$7:$D$101,"&gt;0"))</x:f>
        <x:v>33</x:v>
      </x:c>
      <x:c r="C47" s="69" t="n">
        <x:f>IF(E47=0,"",ROUND(50*SUMIFS('MEP evidence'!$H$7:$H$1047,'MEP evidence'!$A$7:$A$1047,A47)/E47,10))</x:f>
        <x:v>50</x:v>
      </x:c>
      <x:c r="D47" s="60" t="n">
        <x:f>SUMIFS('MEP evidence'!$E$7:$E$1047,'MEP evidence'!$A$7:$A$1047,A47)</x:f>
        <x:v>1</x:v>
      </x:c>
      <x:c r="E47" s="60" t="n">
        <x:f>SUMIFS('MEP evidence'!$I$7:$I$1047,'MEP evidence'!$A$7:$A$1047,A47)</x:f>
        <x:v>1</x:v>
      </x:c>
      <x:c r="F47" s="60" t="str">
        <x:f>IF(D47=0,"Insufficient evidence",IF(D47&lt;3,"Provisional (&lt;3 amendments)","Ranked"))</x:f>
        <x:v>Provisional (&lt;3 amendments)</x:v>
      </x:c>
      <x:c r="G47" s="60" t="str">
        <x:f>IF(D47=0,"Not assessed",IF(COUNTIFS('MEP evidence'!$A$7:$A$1047,A47,'MEP evidence'!$E$7:$E$1047,1,'MEP evidence'!$F$7:$F$1047,"High")=D47,"High",IF(COUNTIFS('MEP evidence'!$A$7:$A$1047,A47,'MEP evidence'!$E$7:$E$1047,1,'MEP evidence'!$F$7:$F$1047,"Low")&gt;0,"Low","Medium")))</x:f>
        <x:v>High</x:v>
      </x:c>
      <x:c r="H47" s="60" t="n">
        <x:f>COUNTIFS('MEP evidence'!$A$7:$A$1047,A47,'MEP evidence'!$E$7:$E$1047,1,'MEP evidence'!$D$7:$D$1047,"&gt;0")</x:f>
        <x:v>1</x:v>
      </x:c>
      <x:c r="I47" s="60" t="n">
        <x:f>COUNTIFS('MEP evidence'!$A$7:$A$1047,A47,'MEP evidence'!$E$7:$E$1047,1,'MEP evidence'!$D$7:$D$1047,0)</x:f>
        <x:v>0</x:v>
      </x:c>
      <x:c r="J47" s="60" t="n">
        <x:f>COUNTIFS('MEP evidence'!$A$7:$A$1047,A47,'MEP evidence'!$E$7:$E$1047,1,'MEP evidence'!$D$7:$D$1047,"&lt;0")</x:f>
        <x:v>0</x:v>
      </x:c>
      <x:c r="K47" s="60" t="n">
        <x:f>COUNTIFS('MEP evidence'!$A$7:$A$1047,A47,'MEP evidence'!$E$7:$E$1047,1,'MEP evidence'!$L$7:$L$1047,"Yes")</x:f>
        <x:v>0</x:v>
      </x:c>
      <x:c r="L47" s="61" t="str">
        <x:v>Digital Omnibus</x:v>
      </x:c>
      <x:c r="M47" s="61" t="str">
        <x:v>Local biometric storage; end-to-end encryption; user-held encryption keys</x:v>
      </x:c>
      <x:c r="N47" s="60" t="str">
        <x:v>Current</x:v>
      </x:c>
      <x:c r="O47" s="63" t="str">
        <x:v>Parliament profile</x:v>
      </x:c>
    </x:row>
    <x:row r="48" ht="34" customHeight="1">
      <x:c r="A48" s="55" t="str">
        <x:v>Angelika Winzig</x:v>
      </x:c>
      <x:c r="B48" s="55" t="n">
        <x:f>IF(D48=0,"",1+COUNTIFS($C$7:$C$101,"&gt;"&amp;C48,$D$7:$D$101,"&gt;0"))</x:f>
        <x:v>33</x:v>
      </x:c>
      <x:c r="C48" s="70" t="n">
        <x:f>IF(E48=0,"",ROUND(50*SUMIFS('MEP evidence'!$H$7:$H$1047,'MEP evidence'!$A$7:$A$1047,A48)/E48,10))</x:f>
        <x:v>50</x:v>
      </x:c>
      <x:c r="D48" s="55" t="n">
        <x:f>SUMIFS('MEP evidence'!$E$7:$E$1047,'MEP evidence'!$A$7:$A$1047,A48)</x:f>
        <x:v>1</x:v>
      </x:c>
      <x:c r="E48" s="55" t="n">
        <x:f>SUMIFS('MEP evidence'!$I$7:$I$1047,'MEP evidence'!$A$7:$A$1047,A48)</x:f>
        <x:v>1</x:v>
      </x:c>
      <x:c r="F48" s="55" t="str">
        <x:f>IF(D48=0,"Insufficient evidence",IF(D48&lt;3,"Provisional (&lt;3 amendments)","Ranked"))</x:f>
        <x:v>Provisional (&lt;3 amendments)</x:v>
      </x:c>
      <x:c r="G48" s="55" t="str">
        <x:f>IF(D48=0,"Not assessed",IF(COUNTIFS('MEP evidence'!$A$7:$A$1047,A48,'MEP evidence'!$E$7:$E$1047,1,'MEP evidence'!$F$7:$F$1047,"High")=D48,"High",IF(COUNTIFS('MEP evidence'!$A$7:$A$1047,A48,'MEP evidence'!$E$7:$E$1047,1,'MEP evidence'!$F$7:$F$1047,"Low")&gt;0,"Low","Medium")))</x:f>
        <x:v>High</x:v>
      </x:c>
      <x:c r="H48" s="55" t="n">
        <x:f>COUNTIFS('MEP evidence'!$A$7:$A$1047,A48,'MEP evidence'!$E$7:$E$1047,1,'MEP evidence'!$D$7:$D$1047,"&gt;0")</x:f>
        <x:v>1</x:v>
      </x:c>
      <x:c r="I48" s="55" t="n">
        <x:f>COUNTIFS('MEP evidence'!$A$7:$A$1047,A48,'MEP evidence'!$E$7:$E$1047,1,'MEP evidence'!$D$7:$D$1047,0)</x:f>
        <x:v>0</x:v>
      </x:c>
      <x:c r="J48" s="55" t="n">
        <x:f>COUNTIFS('MEP evidence'!$A$7:$A$1047,A48,'MEP evidence'!$E$7:$E$1047,1,'MEP evidence'!$D$7:$D$1047,"&lt;0")</x:f>
        <x:v>0</x:v>
      </x:c>
      <x:c r="K48" s="55" t="n">
        <x:f>COUNTIFS('MEP evidence'!$A$7:$A$1047,A48,'MEP evidence'!$E$7:$E$1047,1,'MEP evidence'!$L$7:$L$1047,"Yes")</x:f>
        <x:v>0</x:v>
      </x:c>
      <x:c r="L48" s="62" t="str">
        <x:v>Digital Omnibus</x:v>
      </x:c>
      <x:c r="M48" s="62" t="str">
        <x:v>Local biometric storage; end-to-end encryption; user-held encryption keys</x:v>
      </x:c>
      <x:c r="N48" s="55" t="str">
        <x:v>Current</x:v>
      </x:c>
      <x:c r="O48" s="64" t="str">
        <x:v>Parliament profile</x:v>
      </x:c>
    </x:row>
    <x:row r="49" ht="34" customHeight="1">
      <x:c r="A49" s="60" t="str">
        <x:v>Jan-Christoph Oetjen</x:v>
      </x:c>
      <x:c r="B49" s="60" t="n">
        <x:f>IF(D49=0,"",1+COUNTIFS($C$7:$C$101,"&gt;"&amp;C49,$D$7:$D$101,"&gt;0"))</x:f>
        <x:v>33</x:v>
      </x:c>
      <x:c r="C49" s="69" t="n">
        <x:f>IF(E49=0,"",ROUND(50*SUMIFS('MEP evidence'!$H$7:$H$1047,'MEP evidence'!$A$7:$A$1047,A49)/E49,10))</x:f>
        <x:v>50</x:v>
      </x:c>
      <x:c r="D49" s="60" t="n">
        <x:f>SUMIFS('MEP evidence'!$E$7:$E$1047,'MEP evidence'!$A$7:$A$1047,A49)</x:f>
        <x:v>1</x:v>
      </x:c>
      <x:c r="E49" s="60" t="n">
        <x:f>SUMIFS('MEP evidence'!$I$7:$I$1047,'MEP evidence'!$A$7:$A$1047,A49)</x:f>
        <x:v>1</x:v>
      </x:c>
      <x:c r="F49" s="60" t="str">
        <x:f>IF(D49=0,"Insufficient evidence",IF(D49&lt;3,"Provisional (&lt;3 amendments)","Ranked"))</x:f>
        <x:v>Provisional (&lt;3 amendments)</x:v>
      </x:c>
      <x:c r="G49" s="60" t="str">
        <x:f>IF(D49=0,"Not assessed",IF(COUNTIFS('MEP evidence'!$A$7:$A$1047,A49,'MEP evidence'!$E$7:$E$1047,1,'MEP evidence'!$F$7:$F$1047,"High")=D49,"High",IF(COUNTIFS('MEP evidence'!$A$7:$A$1047,A49,'MEP evidence'!$E$7:$E$1047,1,'MEP evidence'!$F$7:$F$1047,"Low")&gt;0,"Low","Medium")))</x:f>
        <x:v>High</x:v>
      </x:c>
      <x:c r="H49" s="60" t="n">
        <x:f>COUNTIFS('MEP evidence'!$A$7:$A$1047,A49,'MEP evidence'!$E$7:$E$1047,1,'MEP evidence'!$D$7:$D$1047,"&gt;0")</x:f>
        <x:v>1</x:v>
      </x:c>
      <x:c r="I49" s="60" t="n">
        <x:f>COUNTIFS('MEP evidence'!$A$7:$A$1047,A49,'MEP evidence'!$E$7:$E$1047,1,'MEP evidence'!$D$7:$D$1047,0)</x:f>
        <x:v>0</x:v>
      </x:c>
      <x:c r="J49" s="60" t="n">
        <x:f>COUNTIFS('MEP evidence'!$A$7:$A$1047,A49,'MEP evidence'!$E$7:$E$1047,1,'MEP evidence'!$D$7:$D$1047,"&lt;0")</x:f>
        <x:v>0</x:v>
      </x:c>
      <x:c r="K49" s="60" t="n">
        <x:f>COUNTIFS('MEP evidence'!$A$7:$A$1047,A49,'MEP evidence'!$E$7:$E$1047,1,'MEP evidence'!$L$7:$L$1047,"Yes")</x:f>
        <x:v>0</x:v>
      </x:c>
      <x:c r="L49" s="61" t="str">
        <x:v>Digital Omnibus</x:v>
      </x:c>
      <x:c r="M49" s="61" t="str">
        <x:v>Local biometric storage; end-to-end encryption; user-held encryption keys</x:v>
      </x:c>
      <x:c r="N49" s="60" t="str">
        <x:v>Current</x:v>
      </x:c>
      <x:c r="O49" s="63" t="str">
        <x:v>Parliament profile</x:v>
      </x:c>
    </x:row>
    <x:row r="50" ht="34" customHeight="1">
      <x:c r="A50" s="55" t="str">
        <x:v>João Oliveira</x:v>
      </x:c>
      <x:c r="B50" s="55" t="n">
        <x:f>IF(D50=0,"",1+COUNTIFS($C$7:$C$101,"&gt;"&amp;C50,$D$7:$D$101,"&gt;0"))</x:f>
        <x:v>33</x:v>
      </x:c>
      <x:c r="C50" s="70" t="n">
        <x:f>IF(E50=0,"",ROUND(50*SUMIFS('MEP evidence'!$H$7:$H$1047,'MEP evidence'!$A$7:$A$1047,A50)/E50,10))</x:f>
        <x:v>50</x:v>
      </x:c>
      <x:c r="D50" s="55" t="n">
        <x:f>SUMIFS('MEP evidence'!$E$7:$E$1047,'MEP evidence'!$A$7:$A$1047,A50)</x:f>
        <x:v>1</x:v>
      </x:c>
      <x:c r="E50" s="55" t="n">
        <x:f>SUMIFS('MEP evidence'!$I$7:$I$1047,'MEP evidence'!$A$7:$A$1047,A50)</x:f>
        <x:v>1</x:v>
      </x:c>
      <x:c r="F50" s="55" t="str">
        <x:f>IF(D50=0,"Insufficient evidence",IF(D50&lt;3,"Provisional (&lt;3 amendments)","Ranked"))</x:f>
        <x:v>Provisional (&lt;3 amendments)</x:v>
      </x:c>
      <x:c r="G50" s="55" t="str">
        <x:f>IF(D50=0,"Not assessed",IF(COUNTIFS('MEP evidence'!$A$7:$A$1047,A50,'MEP evidence'!$E$7:$E$1047,1,'MEP evidence'!$F$7:$F$1047,"High")=D50,"High",IF(COUNTIFS('MEP evidence'!$A$7:$A$1047,A50,'MEP evidence'!$E$7:$E$1047,1,'MEP evidence'!$F$7:$F$1047,"Low")&gt;0,"Low","Medium")))</x:f>
        <x:v>High</x:v>
      </x:c>
      <x:c r="H50" s="55" t="n">
        <x:f>COUNTIFS('MEP evidence'!$A$7:$A$1047,A50,'MEP evidence'!$E$7:$E$1047,1,'MEP evidence'!$D$7:$D$1047,"&gt;0")</x:f>
        <x:v>1</x:v>
      </x:c>
      <x:c r="I50" s="55" t="n">
        <x:f>COUNTIFS('MEP evidence'!$A$7:$A$1047,A50,'MEP evidence'!$E$7:$E$1047,1,'MEP evidence'!$D$7:$D$1047,0)</x:f>
        <x:v>0</x:v>
      </x:c>
      <x:c r="J50" s="55" t="n">
        <x:f>COUNTIFS('MEP evidence'!$A$7:$A$1047,A50,'MEP evidence'!$E$7:$E$1047,1,'MEP evidence'!$D$7:$D$1047,"&lt;0")</x:f>
        <x:v>0</x:v>
      </x:c>
      <x:c r="K50" s="55" t="n">
        <x:f>COUNTIFS('MEP evidence'!$A$7:$A$1047,A50,'MEP evidence'!$E$7:$E$1047,1,'MEP evidence'!$L$7:$L$1047,"Yes")</x:f>
        <x:v>0</x:v>
      </x:c>
      <x:c r="L50" s="62" t="str">
        <x:v>Digital Omnibus</x:v>
      </x:c>
      <x:c r="M50" s="62" t="str">
        <x:v>Pseudonymisation; research-data minimisation</x:v>
      </x:c>
      <x:c r="N50" s="55" t="str">
        <x:v>Current</x:v>
      </x:c>
      <x:c r="O50" s="64" t="str">
        <x:v>Parliament profile</x:v>
      </x:c>
    </x:row>
    <x:row r="51" ht="34" customHeight="1">
      <x:c r="A51" s="60" t="str">
        <x:v>Svenja Hahn</x:v>
      </x:c>
      <x:c r="B51" s="60" t="n">
        <x:f>IF(D51=0,"",1+COUNTIFS($C$7:$C$101,"&gt;"&amp;C51,$D$7:$D$101,"&gt;0"))</x:f>
        <x:v>33</x:v>
      </x:c>
      <x:c r="C51" s="69" t="n">
        <x:f>IF(E51=0,"",ROUND(50*SUMIFS('MEP evidence'!$H$7:$H$1047,'MEP evidence'!$A$7:$A$1047,A51)/E51,10))</x:f>
        <x:v>50</x:v>
      </x:c>
      <x:c r="D51" s="60" t="n">
        <x:f>SUMIFS('MEP evidence'!$E$7:$E$1047,'MEP evidence'!$A$7:$A$1047,A51)</x:f>
        <x:v>1</x:v>
      </x:c>
      <x:c r="E51" s="60" t="n">
        <x:f>SUMIFS('MEP evidence'!$I$7:$I$1047,'MEP evidence'!$A$7:$A$1047,A51)</x:f>
        <x:v>1</x:v>
      </x:c>
      <x:c r="F51" s="60" t="str">
        <x:f>IF(D51=0,"Insufficient evidence",IF(D51&lt;3,"Provisional (&lt;3 amendments)","Ranked"))</x:f>
        <x:v>Provisional (&lt;3 amendments)</x:v>
      </x:c>
      <x:c r="G51" s="60" t="str">
        <x:f>IF(D51=0,"Not assessed",IF(COUNTIFS('MEP evidence'!$A$7:$A$1047,A51,'MEP evidence'!$E$7:$E$1047,1,'MEP evidence'!$F$7:$F$1047,"High")=D51,"High",IF(COUNTIFS('MEP evidence'!$A$7:$A$1047,A51,'MEP evidence'!$E$7:$E$1047,1,'MEP evidence'!$F$7:$F$1047,"Low")&gt;0,"Low","Medium")))</x:f>
        <x:v>High</x:v>
      </x:c>
      <x:c r="H51" s="60" t="n">
        <x:f>COUNTIFS('MEP evidence'!$A$7:$A$1047,A51,'MEP evidence'!$E$7:$E$1047,1,'MEP evidence'!$D$7:$D$1047,"&gt;0")</x:f>
        <x:v>1</x:v>
      </x:c>
      <x:c r="I51" s="60" t="n">
        <x:f>COUNTIFS('MEP evidence'!$A$7:$A$1047,A51,'MEP evidence'!$E$7:$E$1047,1,'MEP evidence'!$D$7:$D$1047,0)</x:f>
        <x:v>0</x:v>
      </x:c>
      <x:c r="J51" s="60" t="n">
        <x:f>COUNTIFS('MEP evidence'!$A$7:$A$1047,A51,'MEP evidence'!$E$7:$E$1047,1,'MEP evidence'!$D$7:$D$1047,"&lt;0")</x:f>
        <x:v>0</x:v>
      </x:c>
      <x:c r="K51" s="60" t="n">
        <x:f>COUNTIFS('MEP evidence'!$A$7:$A$1047,A51,'MEP evidence'!$E$7:$E$1047,1,'MEP evidence'!$L$7:$L$1047,"Yes")</x:f>
        <x:v>0</x:v>
      </x:c>
      <x:c r="L51" s="61" t="str">
        <x:v>Digital Omnibus</x:v>
      </x:c>
      <x:c r="M51" s="61" t="str">
        <x:v>Local biometric storage; end-to-end encryption; user-held encryption keys</x:v>
      </x:c>
      <x:c r="N51" s="60" t="str">
        <x:v>Current</x:v>
      </x:c>
      <x:c r="O51" s="63" t="str">
        <x:v>Parliament profile</x:v>
      </x:c>
    </x:row>
    <x:row r="52" ht="96" customHeight="1">
      <x:c r="A52" s="55" t="str">
        <x:v>Michael McNamara</x:v>
      </x:c>
      <x:c r="B52" s="55" t="n">
        <x:f>IF(D52=0,"",1+COUNTIFS($C$7:$C$101,"&gt;"&amp;C52,$D$7:$D$101,"&gt;0"))</x:f>
        <x:v>46</x:v>
      </x:c>
      <x:c r="C52" s="70" t="n">
        <x:f>IF(E52=0,"",ROUND(50*SUMIFS('MEP evidence'!$H$7:$H$1047,'MEP evidence'!$A$7:$A$1047,A52)/E52,10))</x:f>
        <x:v>47.3684210526</x:v>
      </x:c>
      <x:c r="D52" s="55" t="n">
        <x:f>SUMIFS('MEP evidence'!$E$7:$E$1047,'MEP evidence'!$A$7:$A$1047,A52)</x:f>
        <x:v>19</x:v>
      </x:c>
      <x:c r="E52" s="55" t="n">
        <x:f>SUMIFS('MEP evidence'!$I$7:$I$1047,'MEP evidence'!$A$7:$A$1047,A52)</x:f>
        <x:v>1</x:v>
      </x:c>
      <x:c r="F52" s="55" t="str">
        <x:f>IF(D52=0,"Insufficient evidence",IF(D52&lt;3,"Provisional (&lt;3 amendments)","Ranked"))</x:f>
        <x:v>Ranked</x:v>
      </x:c>
      <x:c r="G52" s="55" t="str">
        <x:f>IF(D52=0,"Not assessed",IF(COUNTIFS('MEP evidence'!$A$7:$A$1047,A52,'MEP evidence'!$E$7:$E$1047,1,'MEP evidence'!$F$7:$F$1047,"High")=D52,"High",IF(COUNTIFS('MEP evidence'!$A$7:$A$1047,A52,'MEP evidence'!$E$7:$E$1047,1,'MEP evidence'!$F$7:$F$1047,"Low")&gt;0,"Low","Medium")))</x:f>
        <x:v>Medium</x:v>
      </x:c>
      <x:c r="H52" s="55" t="n">
        <x:f>COUNTIFS('MEP evidence'!$A$7:$A$1047,A52,'MEP evidence'!$E$7:$E$1047,1,'MEP evidence'!$D$7:$D$1047,"&gt;0")</x:f>
        <x:v>11</x:v>
      </x:c>
      <x:c r="I52" s="55" t="n">
        <x:f>COUNTIFS('MEP evidence'!$A$7:$A$1047,A52,'MEP evidence'!$E$7:$E$1047,1,'MEP evidence'!$D$7:$D$1047,0)</x:f>
        <x:v>8</x:v>
      </x:c>
      <x:c r="J52" s="55" t="n">
        <x:f>COUNTIFS('MEP evidence'!$A$7:$A$1047,A52,'MEP evidence'!$E$7:$E$1047,1,'MEP evidence'!$D$7:$D$1047,"&lt;0")</x:f>
        <x:v>0</x:v>
      </x:c>
      <x:c r="K52" s="55" t="n">
        <x:f>COUNTIFS('MEP evidence'!$A$7:$A$1047,A52,'MEP evidence'!$E$7:$E$1047,1,'MEP evidence'!$L$7:$L$1047,"Yes")</x:f>
        <x:v>1</x:v>
      </x:c>
      <x:c r="L52" s="62" t="str">
        <x:v>Digital Omnibus</x:v>
      </x:c>
      <x:c r="M52" s="62" t="str">
        <x:v>Anonymisation; Automated privacy preferences; Governance of technical criteria for re-identification; Local biometric storage; Mandatory pseudonymisation for public-emergency disclosure; Oversight of technical criteria for re-identification; Privacy-preserving techniques (documentation); Pseudonymisation; Pseudonymous identifiers; VPNs; abstraction; anonymisation; automated privacy configurations; browser extensions; consent agents; data minimisation by default; disclosure testing; instant anonymisation; legitimate-interest assessment; model-training abstraction; privacy extensions; pseudonymisation; singling-out assessment; technical abstraction during model training; user-held encryption keys</x:v>
      </x:c>
      <x:c r="N52" s="55" t="str">
        <x:v>Current</x:v>
      </x:c>
      <x:c r="O52" s="64" t="str">
        <x:v>Parliament profile</x:v>
      </x:c>
    </x:row>
    <x:row r="53" ht="96" customHeight="1">
      <x:c r="A53" s="60" t="str">
        <x:v>Aleksandar Nikolic</x:v>
      </x:c>
      <x:c r="B53" s="60" t="n">
        <x:f>IF(D53=0,"",1+COUNTIFS($C$7:$C$101,"&gt;"&amp;C53,$D$7:$D$101,"&gt;0"))</x:f>
        <x:v>47</x:v>
      </x:c>
      <x:c r="C53" s="69" t="n">
        <x:f>IF(E53=0,"",ROUND(50*SUMIFS('MEP evidence'!$H$7:$H$1047,'MEP evidence'!$A$7:$A$1047,A53)/E53,10))</x:f>
        <x:v>46.2962962963</x:v>
      </x:c>
      <x:c r="D53" s="60" t="n">
        <x:f>SUMIFS('MEP evidence'!$E$7:$E$1047,'MEP evidence'!$A$7:$A$1047,A53)</x:f>
        <x:v>54</x:v>
      </x:c>
      <x:c r="E53" s="60" t="n">
        <x:f>SUMIFS('MEP evidence'!$I$7:$I$1047,'MEP evidence'!$A$7:$A$1047,A53)</x:f>
        <x:v>1</x:v>
      </x:c>
      <x:c r="F53" s="60" t="str">
        <x:f>IF(D53=0,"Insufficient evidence",IF(D53&lt;3,"Provisional (&lt;3 amendments)","Ranked"))</x:f>
        <x:v>Ranked</x:v>
      </x:c>
      <x:c r="G53" s="60" t="str">
        <x:f>IF(D53=0,"Not assessed",IF(COUNTIFS('MEP evidence'!$A$7:$A$1047,A53,'MEP evidence'!$E$7:$E$1047,1,'MEP evidence'!$F$7:$F$1047,"High")=D53,"High",IF(COUNTIFS('MEP evidence'!$A$7:$A$1047,A53,'MEP evidence'!$E$7:$E$1047,1,'MEP evidence'!$F$7:$F$1047,"Low")&gt;0,"Low","Medium")))</x:f>
        <x:v>Medium</x:v>
      </x:c>
      <x:c r="H53" s="60" t="n">
        <x:f>COUNTIFS('MEP evidence'!$A$7:$A$1047,A53,'MEP evidence'!$E$7:$E$1047,1,'MEP evidence'!$D$7:$D$1047,"&gt;0")</x:f>
        <x:v>41</x:v>
      </x:c>
      <x:c r="I53" s="60" t="n">
        <x:f>COUNTIFS('MEP evidence'!$A$7:$A$1047,A53,'MEP evidence'!$E$7:$E$1047,1,'MEP evidence'!$D$7:$D$1047,0)</x:f>
        <x:v>13</x:v>
      </x:c>
      <x:c r="J53" s="60" t="n">
        <x:f>COUNTIFS('MEP evidence'!$A$7:$A$1047,A53,'MEP evidence'!$E$7:$E$1047,1,'MEP evidence'!$D$7:$D$1047,"&lt;0")</x:f>
        <x:v>0</x:v>
      </x:c>
      <x:c r="K53" s="60" t="n">
        <x:f>COUNTIFS('MEP evidence'!$A$7:$A$1047,A53,'MEP evidence'!$E$7:$E$1047,1,'MEP evidence'!$L$7:$L$1047,"Yes")</x:f>
        <x:v>0</x:v>
      </x:c>
      <x:c r="L53" s="61" t="str">
        <x:v>Digital Omnibus</x:v>
      </x:c>
      <x:c r="M53" s="61"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53" s="60" t="str">
        <x:v>Current</x:v>
      </x:c>
      <x:c r="O53" s="63" t="str">
        <x:v>Parliament profile</x:v>
      </x:c>
    </x:row>
    <x:row r="54" ht="96" customHeight="1">
      <x:c r="A54" s="55" t="str">
        <x:v>Alexandre Varaut</x:v>
      </x:c>
      <x:c r="B54" s="55" t="n">
        <x:f>IF(D54=0,"",1+COUNTIFS($C$7:$C$101,"&gt;"&amp;C54,$D$7:$D$101,"&gt;0"))</x:f>
        <x:v>47</x:v>
      </x:c>
      <x:c r="C54" s="70" t="n">
        <x:f>IF(E54=0,"",ROUND(50*SUMIFS('MEP evidence'!$H$7:$H$1047,'MEP evidence'!$A$7:$A$1047,A54)/E54,10))</x:f>
        <x:v>46.2962962963</x:v>
      </x:c>
      <x:c r="D54" s="55" t="n">
        <x:f>SUMIFS('MEP evidence'!$E$7:$E$1047,'MEP evidence'!$A$7:$A$1047,A54)</x:f>
        <x:v>54</x:v>
      </x:c>
      <x:c r="E54" s="55" t="n">
        <x:f>SUMIFS('MEP evidence'!$I$7:$I$1047,'MEP evidence'!$A$7:$A$1047,A54)</x:f>
        <x:v>1</x:v>
      </x:c>
      <x:c r="F54" s="55" t="str">
        <x:f>IF(D54=0,"Insufficient evidence",IF(D54&lt;3,"Provisional (&lt;3 amendments)","Ranked"))</x:f>
        <x:v>Ranked</x:v>
      </x:c>
      <x:c r="G54" s="55" t="str">
        <x:f>IF(D54=0,"Not assessed",IF(COUNTIFS('MEP evidence'!$A$7:$A$1047,A54,'MEP evidence'!$E$7:$E$1047,1,'MEP evidence'!$F$7:$F$1047,"High")=D54,"High",IF(COUNTIFS('MEP evidence'!$A$7:$A$1047,A54,'MEP evidence'!$E$7:$E$1047,1,'MEP evidence'!$F$7:$F$1047,"Low")&gt;0,"Low","Medium")))</x:f>
        <x:v>Medium</x:v>
      </x:c>
      <x:c r="H54" s="55" t="n">
        <x:f>COUNTIFS('MEP evidence'!$A$7:$A$1047,A54,'MEP evidence'!$E$7:$E$1047,1,'MEP evidence'!$D$7:$D$1047,"&gt;0")</x:f>
        <x:v>41</x:v>
      </x:c>
      <x:c r="I54" s="55" t="n">
        <x:f>COUNTIFS('MEP evidence'!$A$7:$A$1047,A54,'MEP evidence'!$E$7:$E$1047,1,'MEP evidence'!$D$7:$D$1047,0)</x:f>
        <x:v>13</x:v>
      </x:c>
      <x:c r="J54" s="55" t="n">
        <x:f>COUNTIFS('MEP evidence'!$A$7:$A$1047,A54,'MEP evidence'!$E$7:$E$1047,1,'MEP evidence'!$D$7:$D$1047,"&lt;0")</x:f>
        <x:v>0</x:v>
      </x:c>
      <x:c r="K54" s="55" t="n">
        <x:f>COUNTIFS('MEP evidence'!$A$7:$A$1047,A54,'MEP evidence'!$E$7:$E$1047,1,'MEP evidence'!$L$7:$L$1047,"Yes")</x:f>
        <x:v>0</x:v>
      </x:c>
      <x:c r="L54" s="62" t="str">
        <x:v>Digital Omnibus</x:v>
      </x:c>
      <x:c r="M54" s="62"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54" s="55" t="str">
        <x:v>Current</x:v>
      </x:c>
      <x:c r="O54" s="64" t="str">
        <x:v>Parliament profile</x:v>
      </x:c>
    </x:row>
    <x:row r="55" ht="96" customHeight="1">
      <x:c r="A55" s="60" t="str">
        <x:v>Christophe Bay</x:v>
      </x:c>
      <x:c r="B55" s="60" t="n">
        <x:f>IF(D55=0,"",1+COUNTIFS($C$7:$C$101,"&gt;"&amp;C55,$D$7:$D$101,"&gt;0"))</x:f>
        <x:v>47</x:v>
      </x:c>
      <x:c r="C55" s="69" t="n">
        <x:f>IF(E55=0,"",ROUND(50*SUMIFS('MEP evidence'!$H$7:$H$1047,'MEP evidence'!$A$7:$A$1047,A55)/E55,10))</x:f>
        <x:v>46.2962962963</x:v>
      </x:c>
      <x:c r="D55" s="60" t="n">
        <x:f>SUMIFS('MEP evidence'!$E$7:$E$1047,'MEP evidence'!$A$7:$A$1047,A55)</x:f>
        <x:v>54</x:v>
      </x:c>
      <x:c r="E55" s="60" t="n">
        <x:f>SUMIFS('MEP evidence'!$I$7:$I$1047,'MEP evidence'!$A$7:$A$1047,A55)</x:f>
        <x:v>1</x:v>
      </x:c>
      <x:c r="F55" s="60" t="str">
        <x:f>IF(D55=0,"Insufficient evidence",IF(D55&lt;3,"Provisional (&lt;3 amendments)","Ranked"))</x:f>
        <x:v>Ranked</x:v>
      </x:c>
      <x:c r="G55" s="60" t="str">
        <x:f>IF(D55=0,"Not assessed",IF(COUNTIFS('MEP evidence'!$A$7:$A$1047,A55,'MEP evidence'!$E$7:$E$1047,1,'MEP evidence'!$F$7:$F$1047,"High")=D55,"High",IF(COUNTIFS('MEP evidence'!$A$7:$A$1047,A55,'MEP evidence'!$E$7:$E$1047,1,'MEP evidence'!$F$7:$F$1047,"Low")&gt;0,"Low","Medium")))</x:f>
        <x:v>Medium</x:v>
      </x:c>
      <x:c r="H55" s="60" t="n">
        <x:f>COUNTIFS('MEP evidence'!$A$7:$A$1047,A55,'MEP evidence'!$E$7:$E$1047,1,'MEP evidence'!$D$7:$D$1047,"&gt;0")</x:f>
        <x:v>41</x:v>
      </x:c>
      <x:c r="I55" s="60" t="n">
        <x:f>COUNTIFS('MEP evidence'!$A$7:$A$1047,A55,'MEP evidence'!$E$7:$E$1047,1,'MEP evidence'!$D$7:$D$1047,0)</x:f>
        <x:v>13</x:v>
      </x:c>
      <x:c r="J55" s="60" t="n">
        <x:f>COUNTIFS('MEP evidence'!$A$7:$A$1047,A55,'MEP evidence'!$E$7:$E$1047,1,'MEP evidence'!$D$7:$D$1047,"&lt;0")</x:f>
        <x:v>0</x:v>
      </x:c>
      <x:c r="K55" s="60" t="n">
        <x:f>COUNTIFS('MEP evidence'!$A$7:$A$1047,A55,'MEP evidence'!$E$7:$E$1047,1,'MEP evidence'!$L$7:$L$1047,"Yes")</x:f>
        <x:v>0</x:v>
      </x:c>
      <x:c r="L55" s="61" t="str">
        <x:v>Digital Omnibus</x:v>
      </x:c>
      <x:c r="M55" s="61"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55" s="60" t="str">
        <x:v>Current</x:v>
      </x:c>
      <x:c r="O55" s="63" t="str">
        <x:v>Parliament profile</x:v>
      </x:c>
    </x:row>
    <x:row r="56" ht="96" customHeight="1">
      <x:c r="A56" s="55" t="str">
        <x:v>Fabrice Leggeri</x:v>
      </x:c>
      <x:c r="B56" s="55" t="n">
        <x:f>IF(D56=0,"",1+COUNTIFS($C$7:$C$101,"&gt;"&amp;C56,$D$7:$D$101,"&gt;0"))</x:f>
        <x:v>47</x:v>
      </x:c>
      <x:c r="C56" s="70" t="n">
        <x:f>IF(E56=0,"",ROUND(50*SUMIFS('MEP evidence'!$H$7:$H$1047,'MEP evidence'!$A$7:$A$1047,A56)/E56,10))</x:f>
        <x:v>46.2962962963</x:v>
      </x:c>
      <x:c r="D56" s="55" t="n">
        <x:f>SUMIFS('MEP evidence'!$E$7:$E$1047,'MEP evidence'!$A$7:$A$1047,A56)</x:f>
        <x:v>54</x:v>
      </x:c>
      <x:c r="E56" s="55" t="n">
        <x:f>SUMIFS('MEP evidence'!$I$7:$I$1047,'MEP evidence'!$A$7:$A$1047,A56)</x:f>
        <x:v>1</x:v>
      </x:c>
      <x:c r="F56" s="55" t="str">
        <x:f>IF(D56=0,"Insufficient evidence",IF(D56&lt;3,"Provisional (&lt;3 amendments)","Ranked"))</x:f>
        <x:v>Ranked</x:v>
      </x:c>
      <x:c r="G56" s="55" t="str">
        <x:f>IF(D56=0,"Not assessed",IF(COUNTIFS('MEP evidence'!$A$7:$A$1047,A56,'MEP evidence'!$E$7:$E$1047,1,'MEP evidence'!$F$7:$F$1047,"High")=D56,"High",IF(COUNTIFS('MEP evidence'!$A$7:$A$1047,A56,'MEP evidence'!$E$7:$E$1047,1,'MEP evidence'!$F$7:$F$1047,"Low")&gt;0,"Low","Medium")))</x:f>
        <x:v>Medium</x:v>
      </x:c>
      <x:c r="H56" s="55" t="n">
        <x:f>COUNTIFS('MEP evidence'!$A$7:$A$1047,A56,'MEP evidence'!$E$7:$E$1047,1,'MEP evidence'!$D$7:$D$1047,"&gt;0")</x:f>
        <x:v>41</x:v>
      </x:c>
      <x:c r="I56" s="55" t="n">
        <x:f>COUNTIFS('MEP evidence'!$A$7:$A$1047,A56,'MEP evidence'!$E$7:$E$1047,1,'MEP evidence'!$D$7:$D$1047,0)</x:f>
        <x:v>13</x:v>
      </x:c>
      <x:c r="J56" s="55" t="n">
        <x:f>COUNTIFS('MEP evidence'!$A$7:$A$1047,A56,'MEP evidence'!$E$7:$E$1047,1,'MEP evidence'!$D$7:$D$1047,"&lt;0")</x:f>
        <x:v>0</x:v>
      </x:c>
      <x:c r="K56" s="55" t="n">
        <x:f>COUNTIFS('MEP evidence'!$A$7:$A$1047,A56,'MEP evidence'!$E$7:$E$1047,1,'MEP evidence'!$L$7:$L$1047,"Yes")</x:f>
        <x:v>0</x:v>
      </x:c>
      <x:c r="L56" s="62" t="str">
        <x:v>Digital Omnibus</x:v>
      </x:c>
      <x:c r="M56" s="62"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56" s="55" t="str">
        <x:v>Current</x:v>
      </x:c>
      <x:c r="O56" s="64" t="str">
        <x:v>Parliament profile</x:v>
      </x:c>
    </x:row>
    <x:row r="57" ht="96" customHeight="1">
      <x:c r="A57" s="60" t="str">
        <x:v>Julie Rechagneux</x:v>
      </x:c>
      <x:c r="B57" s="60" t="n">
        <x:f>IF(D57=0,"",1+COUNTIFS($C$7:$C$101,"&gt;"&amp;C57,$D$7:$D$101,"&gt;0"))</x:f>
        <x:v>47</x:v>
      </x:c>
      <x:c r="C57" s="69" t="n">
        <x:f>IF(E57=0,"",ROUND(50*SUMIFS('MEP evidence'!$H$7:$H$1047,'MEP evidence'!$A$7:$A$1047,A57)/E57,10))</x:f>
        <x:v>46.2962962963</x:v>
      </x:c>
      <x:c r="D57" s="60" t="n">
        <x:f>SUMIFS('MEP evidence'!$E$7:$E$1047,'MEP evidence'!$A$7:$A$1047,A57)</x:f>
        <x:v>54</x:v>
      </x:c>
      <x:c r="E57" s="60" t="n">
        <x:f>SUMIFS('MEP evidence'!$I$7:$I$1047,'MEP evidence'!$A$7:$A$1047,A57)</x:f>
        <x:v>1</x:v>
      </x:c>
      <x:c r="F57" s="60" t="str">
        <x:f>IF(D57=0,"Insufficient evidence",IF(D57&lt;3,"Provisional (&lt;3 amendments)","Ranked"))</x:f>
        <x:v>Ranked</x:v>
      </x:c>
      <x:c r="G57" s="60" t="str">
        <x:f>IF(D57=0,"Not assessed",IF(COUNTIFS('MEP evidence'!$A$7:$A$1047,A57,'MEP evidence'!$E$7:$E$1047,1,'MEP evidence'!$F$7:$F$1047,"High")=D57,"High",IF(COUNTIFS('MEP evidence'!$A$7:$A$1047,A57,'MEP evidence'!$E$7:$E$1047,1,'MEP evidence'!$F$7:$F$1047,"Low")&gt;0,"Low","Medium")))</x:f>
        <x:v>Medium</x:v>
      </x:c>
      <x:c r="H57" s="60" t="n">
        <x:f>COUNTIFS('MEP evidence'!$A$7:$A$1047,A57,'MEP evidence'!$E$7:$E$1047,1,'MEP evidence'!$D$7:$D$1047,"&gt;0")</x:f>
        <x:v>41</x:v>
      </x:c>
      <x:c r="I57" s="60" t="n">
        <x:f>COUNTIFS('MEP evidence'!$A$7:$A$1047,A57,'MEP evidence'!$E$7:$E$1047,1,'MEP evidence'!$D$7:$D$1047,0)</x:f>
        <x:v>13</x:v>
      </x:c>
      <x:c r="J57" s="60" t="n">
        <x:f>COUNTIFS('MEP evidence'!$A$7:$A$1047,A57,'MEP evidence'!$E$7:$E$1047,1,'MEP evidence'!$D$7:$D$1047,"&lt;0")</x:f>
        <x:v>0</x:v>
      </x:c>
      <x:c r="K57" s="60" t="n">
        <x:f>COUNTIFS('MEP evidence'!$A$7:$A$1047,A57,'MEP evidence'!$E$7:$E$1047,1,'MEP evidence'!$L$7:$L$1047,"Yes")</x:f>
        <x:v>0</x:v>
      </x:c>
      <x:c r="L57" s="61" t="str">
        <x:v>Digital Omnibus</x:v>
      </x:c>
      <x:c r="M57" s="61"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57" s="60" t="str">
        <x:v>Current</x:v>
      </x:c>
      <x:c r="O57" s="63" t="str">
        <x:v>Parliament profile</x:v>
      </x:c>
    </x:row>
    <x:row r="58" ht="96" customHeight="1">
      <x:c r="A58" s="55" t="str">
        <x:v>Marion Maréchal</x:v>
      </x:c>
      <x:c r="B58" s="55" t="n">
        <x:f>IF(D58=0,"",1+COUNTIFS($C$7:$C$101,"&gt;"&amp;C58,$D$7:$D$101,"&gt;0"))</x:f>
        <x:v>47</x:v>
      </x:c>
      <x:c r="C58" s="70" t="n">
        <x:f>IF(E58=0,"",ROUND(50*SUMIFS('MEP evidence'!$H$7:$H$1047,'MEP evidence'!$A$7:$A$1047,A58)/E58,10))</x:f>
        <x:v>46.2962962963</x:v>
      </x:c>
      <x:c r="D58" s="55" t="n">
        <x:f>SUMIFS('MEP evidence'!$E$7:$E$1047,'MEP evidence'!$A$7:$A$1047,A58)</x:f>
        <x:v>54</x:v>
      </x:c>
      <x:c r="E58" s="55" t="n">
        <x:f>SUMIFS('MEP evidence'!$I$7:$I$1047,'MEP evidence'!$A$7:$A$1047,A58)</x:f>
        <x:v>1</x:v>
      </x:c>
      <x:c r="F58" s="55" t="str">
        <x:f>IF(D58=0,"Insufficient evidence",IF(D58&lt;3,"Provisional (&lt;3 amendments)","Ranked"))</x:f>
        <x:v>Ranked</x:v>
      </x:c>
      <x:c r="G58" s="55" t="str">
        <x:f>IF(D58=0,"Not assessed",IF(COUNTIFS('MEP evidence'!$A$7:$A$1047,A58,'MEP evidence'!$E$7:$E$1047,1,'MEP evidence'!$F$7:$F$1047,"High")=D58,"High",IF(COUNTIFS('MEP evidence'!$A$7:$A$1047,A58,'MEP evidence'!$E$7:$E$1047,1,'MEP evidence'!$F$7:$F$1047,"Low")&gt;0,"Low","Medium")))</x:f>
        <x:v>Medium</x:v>
      </x:c>
      <x:c r="H58" s="55" t="n">
        <x:f>COUNTIFS('MEP evidence'!$A$7:$A$1047,A58,'MEP evidence'!$E$7:$E$1047,1,'MEP evidence'!$D$7:$D$1047,"&gt;0")</x:f>
        <x:v>41</x:v>
      </x:c>
      <x:c r="I58" s="55" t="n">
        <x:f>COUNTIFS('MEP evidence'!$A$7:$A$1047,A58,'MEP evidence'!$E$7:$E$1047,1,'MEP evidence'!$D$7:$D$1047,0)</x:f>
        <x:v>13</x:v>
      </x:c>
      <x:c r="J58" s="55" t="n">
        <x:f>COUNTIFS('MEP evidence'!$A$7:$A$1047,A58,'MEP evidence'!$E$7:$E$1047,1,'MEP evidence'!$D$7:$D$1047,"&lt;0")</x:f>
        <x:v>0</x:v>
      </x:c>
      <x:c r="K58" s="55" t="n">
        <x:f>COUNTIFS('MEP evidence'!$A$7:$A$1047,A58,'MEP evidence'!$E$7:$E$1047,1,'MEP evidence'!$L$7:$L$1047,"Yes")</x:f>
        <x:v>0</x:v>
      </x:c>
      <x:c r="L58" s="62" t="str">
        <x:v>Digital Omnibus</x:v>
      </x:c>
      <x:c r="M58" s="62"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58" s="55" t="str">
        <x:v>Current</x:v>
      </x:c>
      <x:c r="O58" s="64" t="str">
        <x:v>Parliament profile</x:v>
      </x:c>
    </x:row>
    <x:row r="59" ht="96" customHeight="1">
      <x:c r="A59" s="60" t="str">
        <x:v>Mélanie Disdier</x:v>
      </x:c>
      <x:c r="B59" s="60" t="n">
        <x:f>IF(D59=0,"",1+COUNTIFS($C$7:$C$101,"&gt;"&amp;C59,$D$7:$D$101,"&gt;0"))</x:f>
        <x:v>47</x:v>
      </x:c>
      <x:c r="C59" s="69" t="n">
        <x:f>IF(E59=0,"",ROUND(50*SUMIFS('MEP evidence'!$H$7:$H$1047,'MEP evidence'!$A$7:$A$1047,A59)/E59,10))</x:f>
        <x:v>46.2962962963</x:v>
      </x:c>
      <x:c r="D59" s="60" t="n">
        <x:f>SUMIFS('MEP evidence'!$E$7:$E$1047,'MEP evidence'!$A$7:$A$1047,A59)</x:f>
        <x:v>54</x:v>
      </x:c>
      <x:c r="E59" s="60" t="n">
        <x:f>SUMIFS('MEP evidence'!$I$7:$I$1047,'MEP evidence'!$A$7:$A$1047,A59)</x:f>
        <x:v>1</x:v>
      </x:c>
      <x:c r="F59" s="60" t="str">
        <x:f>IF(D59=0,"Insufficient evidence",IF(D59&lt;3,"Provisional (&lt;3 amendments)","Ranked"))</x:f>
        <x:v>Ranked</x:v>
      </x:c>
      <x:c r="G59" s="60" t="str">
        <x:f>IF(D59=0,"Not assessed",IF(COUNTIFS('MEP evidence'!$A$7:$A$1047,A59,'MEP evidence'!$E$7:$E$1047,1,'MEP evidence'!$F$7:$F$1047,"High")=D59,"High",IF(COUNTIFS('MEP evidence'!$A$7:$A$1047,A59,'MEP evidence'!$E$7:$E$1047,1,'MEP evidence'!$F$7:$F$1047,"Low")&gt;0,"Low","Medium")))</x:f>
        <x:v>Medium</x:v>
      </x:c>
      <x:c r="H59" s="60" t="n">
        <x:f>COUNTIFS('MEP evidence'!$A$7:$A$1047,A59,'MEP evidence'!$E$7:$E$1047,1,'MEP evidence'!$D$7:$D$1047,"&gt;0")</x:f>
        <x:v>41</x:v>
      </x:c>
      <x:c r="I59" s="60" t="n">
        <x:f>COUNTIFS('MEP evidence'!$A$7:$A$1047,A59,'MEP evidence'!$E$7:$E$1047,1,'MEP evidence'!$D$7:$D$1047,0)</x:f>
        <x:v>13</x:v>
      </x:c>
      <x:c r="J59" s="60" t="n">
        <x:f>COUNTIFS('MEP evidence'!$A$7:$A$1047,A59,'MEP evidence'!$E$7:$E$1047,1,'MEP evidence'!$D$7:$D$1047,"&lt;0")</x:f>
        <x:v>0</x:v>
      </x:c>
      <x:c r="K59" s="60" t="n">
        <x:f>COUNTIFS('MEP evidence'!$A$7:$A$1047,A59,'MEP evidence'!$E$7:$E$1047,1,'MEP evidence'!$L$7:$L$1047,"Yes")</x:f>
        <x:v>0</x:v>
      </x:c>
      <x:c r="L59" s="61" t="str">
        <x:v>Digital Omnibus</x:v>
      </x:c>
      <x:c r="M59" s="61"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59" s="60" t="str">
        <x:v>Current</x:v>
      </x:c>
      <x:c r="O59" s="63" t="str">
        <x:v>Parliament profile</x:v>
      </x:c>
    </x:row>
    <x:row r="60" ht="96" customHeight="1">
      <x:c r="A60" s="55" t="str">
        <x:v>Pierre-Romain Thionnet</x:v>
      </x:c>
      <x:c r="B60" s="55" t="n">
        <x:f>IF(D60=0,"",1+COUNTIFS($C$7:$C$101,"&gt;"&amp;C60,$D$7:$D$101,"&gt;0"))</x:f>
        <x:v>47</x:v>
      </x:c>
      <x:c r="C60" s="70" t="n">
        <x:f>IF(E60=0,"",ROUND(50*SUMIFS('MEP evidence'!$H$7:$H$1047,'MEP evidence'!$A$7:$A$1047,A60)/E60,10))</x:f>
        <x:v>46.2962962963</x:v>
      </x:c>
      <x:c r="D60" s="55" t="n">
        <x:f>SUMIFS('MEP evidence'!$E$7:$E$1047,'MEP evidence'!$A$7:$A$1047,A60)</x:f>
        <x:v>54</x:v>
      </x:c>
      <x:c r="E60" s="55" t="n">
        <x:f>SUMIFS('MEP evidence'!$I$7:$I$1047,'MEP evidence'!$A$7:$A$1047,A60)</x:f>
        <x:v>1</x:v>
      </x:c>
      <x:c r="F60" s="55" t="str">
        <x:f>IF(D60=0,"Insufficient evidence",IF(D60&lt;3,"Provisional (&lt;3 amendments)","Ranked"))</x:f>
        <x:v>Ranked</x:v>
      </x:c>
      <x:c r="G60" s="55" t="str">
        <x:f>IF(D60=0,"Not assessed",IF(COUNTIFS('MEP evidence'!$A$7:$A$1047,A60,'MEP evidence'!$E$7:$E$1047,1,'MEP evidence'!$F$7:$F$1047,"High")=D60,"High",IF(COUNTIFS('MEP evidence'!$A$7:$A$1047,A60,'MEP evidence'!$E$7:$E$1047,1,'MEP evidence'!$F$7:$F$1047,"Low")&gt;0,"Low","Medium")))</x:f>
        <x:v>Medium</x:v>
      </x:c>
      <x:c r="H60" s="55" t="n">
        <x:f>COUNTIFS('MEP evidence'!$A$7:$A$1047,A60,'MEP evidence'!$E$7:$E$1047,1,'MEP evidence'!$D$7:$D$1047,"&gt;0")</x:f>
        <x:v>41</x:v>
      </x:c>
      <x:c r="I60" s="55" t="n">
        <x:f>COUNTIFS('MEP evidence'!$A$7:$A$1047,A60,'MEP evidence'!$E$7:$E$1047,1,'MEP evidence'!$D$7:$D$1047,0)</x:f>
        <x:v>13</x:v>
      </x:c>
      <x:c r="J60" s="55" t="n">
        <x:f>COUNTIFS('MEP evidence'!$A$7:$A$1047,A60,'MEP evidence'!$E$7:$E$1047,1,'MEP evidence'!$D$7:$D$1047,"&lt;0")</x:f>
        <x:v>0</x:v>
      </x:c>
      <x:c r="K60" s="55" t="n">
        <x:f>COUNTIFS('MEP evidence'!$A$7:$A$1047,A60,'MEP evidence'!$E$7:$E$1047,1,'MEP evidence'!$L$7:$L$1047,"Yes")</x:f>
        <x:v>0</x:v>
      </x:c>
      <x:c r="L60" s="62" t="str">
        <x:v>Digital Omnibus</x:v>
      </x:c>
      <x:c r="M60" s="62" t="str">
        <x:v>AI extraction and inference risk; Anonymisation; Anonymised data; Anonymised data as a less intrusive alternative; Encryption; Governance of technical criteria for re-identification; Key separation; Local biometric verification; PETs; Privacy-enhancing and privacy-preserving techniques; Privacy-preserving and privacy-enhancing techniques; Privacy-preserving technologies; Protection against reidentification of pseudonymised/anonymised data; Pseudonymisation; Pseudonymisation and key separation; Pseudonymisation for public-emergency disclosure; Pseudonymous, pseudonymised and anonymised data; Secure processing environments; State-of-the-art privacy-preserving and privacy-enhancing methods; State-of-the-art pseudonymisation; Technical/organisational measures reducing re-identification; aggregation; anonymisation; anonymisation research; anti-memorisation controls; computation-to-data; confidential computing; consent-management mechanisms; cryptographic privacy-enhancing measures; differential privacy; disclosure control; encryption; encryption at rest/in transit; erasure; federated analysis; federated/local processing; filtering; filtering/removal; generalisation; graded re-identifiability; identification-risk assessment; key separation; linkability and inference risk; minimisation; on-device processing; output-disclosure controls; privacy-enhancing techniques; privacy-preserving and privacy-enhancing techniques; privacy-preserving techniques; privacy-preserving/enhancing techniques; prohibition of re-identification; protection against re-identification; protection by design/default; pseudonymisation; pseudonymisation/anonymisation; pseudonymised data; purpose limitation; randomisation; re-identification controls; re-identification-risk mitigation (justification); recipient-relative identifiability; recipient-specific assessment; reidentification prohibition; reidentification-risk controls; research-data minimisation; residual re-identification risk; residual-risk assessment; safeguards against re-identification; safeguards for pseudonymised data; safeguards for pseudonymised datasets; secure multiparty computation; secure processing environments; state-of-the-art PETs; statistical noise; suppression; synthetic data; technical separation</x:v>
      </x:c>
      <x:c r="N60" s="55" t="str">
        <x:v>Current</x:v>
      </x:c>
      <x:c r="O60" s="64" t="str">
        <x:v>Parliament profile</x:v>
      </x:c>
    </x:row>
    <x:row r="61" ht="78" customHeight="1">
      <x:c r="A61" s="60" t="str">
        <x:v>Alex Agius Saliba</x:v>
      </x:c>
      <x:c r="B61" s="60" t="n">
        <x:f>IF(D61=0,"",1+COUNTIFS($C$7:$C$101,"&gt;"&amp;C61,$D$7:$D$101,"&gt;0"))</x:f>
        <x:v>55</x:v>
      </x:c>
      <x:c r="C61" s="69" t="n">
        <x:f>IF(E61=0,"",ROUND(50*SUMIFS('MEP evidence'!$H$7:$H$1047,'MEP evidence'!$A$7:$A$1047,A61)/E61,10))</x:f>
        <x:v>45.8333333333</x:v>
      </x:c>
      <x:c r="D61" s="60" t="n">
        <x:f>SUMIFS('MEP evidence'!$E$7:$E$1047,'MEP evidence'!$A$7:$A$1047,A61)</x:f>
        <x:v>12</x:v>
      </x:c>
      <x:c r="E61" s="60" t="n">
        <x:f>SUMIFS('MEP evidence'!$I$7:$I$1047,'MEP evidence'!$A$7:$A$1047,A61)</x:f>
        <x:v>1</x:v>
      </x:c>
      <x:c r="F61" s="60" t="str">
        <x:f>IF(D61=0,"Insufficient evidence",IF(D61&lt;3,"Provisional (&lt;3 amendments)","Ranked"))</x:f>
        <x:v>Ranked</x:v>
      </x:c>
      <x:c r="G61" s="60" t="str">
        <x:f>IF(D61=0,"Not assessed",IF(COUNTIFS('MEP evidence'!$A$7:$A$1047,A61,'MEP evidence'!$E$7:$E$1047,1,'MEP evidence'!$F$7:$F$1047,"High")=D61,"High",IF(COUNTIFS('MEP evidence'!$A$7:$A$1047,A61,'MEP evidence'!$E$7:$E$1047,1,'MEP evidence'!$F$7:$F$1047,"Low")&gt;0,"Low","Medium")))</x:f>
        <x:v>Medium</x:v>
      </x:c>
      <x:c r="H61" s="60" t="n">
        <x:f>COUNTIFS('MEP evidence'!$A$7:$A$1047,A61,'MEP evidence'!$E$7:$E$1047,1,'MEP evidence'!$D$7:$D$1047,"&gt;0")</x:f>
        <x:v>8</x:v>
      </x:c>
      <x:c r="I61" s="60" t="n">
        <x:f>COUNTIFS('MEP evidence'!$A$7:$A$1047,A61,'MEP evidence'!$E$7:$E$1047,1,'MEP evidence'!$D$7:$D$1047,0)</x:f>
        <x:v>3</x:v>
      </x:c>
      <x:c r="J61" s="60" t="n">
        <x:f>COUNTIFS('MEP evidence'!$A$7:$A$1047,A61,'MEP evidence'!$E$7:$E$1047,1,'MEP evidence'!$D$7:$D$1047,"&lt;0")</x:f>
        <x:v>1</x:v>
      </x:c>
      <x:c r="K61" s="60" t="n">
        <x:f>COUNTIFS('MEP evidence'!$A$7:$A$1047,A61,'MEP evidence'!$E$7:$E$1047,1,'MEP evidence'!$L$7:$L$1047,"Yes")</x:f>
        <x:v>1</x:v>
      </x:c>
      <x:c r="L61" s="61" t="str">
        <x:v>Digital Omnibus</x:v>
      </x:c>
      <x:c r="M61" s="61" t="str">
        <x:v>Anonymisation; Encryption; End-to-end encryption; Immediate anonymisation; Local biometric storage; On-device processing; Pseudonymisation; Secure processing environments; aggregation; anonymisation; disclosure control; end-to-end encryption; partial access; prevention of persistent identifiers; prohibition of backdoors; pseudonymisation; user-held encryption keys</x:v>
      </x:c>
      <x:c r="N61" s="60" t="str">
        <x:v>Current</x:v>
      </x:c>
      <x:c r="O61" s="63" t="str">
        <x:v>Parliament profile</x:v>
      </x:c>
    </x:row>
    <x:row r="62" ht="78" customHeight="1">
      <x:c r="A62" s="55" t="str">
        <x:v>Brando Benifei</x:v>
      </x:c>
      <x:c r="B62" s="55" t="n">
        <x:f>IF(D62=0,"",1+COUNTIFS($C$7:$C$101,"&gt;"&amp;C62,$D$7:$D$101,"&gt;0"))</x:f>
        <x:v>56</x:v>
      </x:c>
      <x:c r="C62" s="70" t="n">
        <x:f>IF(E62=0,"",ROUND(50*SUMIFS('MEP evidence'!$H$7:$H$1047,'MEP evidence'!$A$7:$A$1047,A62)/E62,10))</x:f>
        <x:v>45.4545454545</x:v>
      </x:c>
      <x:c r="D62" s="55" t="n">
        <x:f>SUMIFS('MEP evidence'!$E$7:$E$1047,'MEP evidence'!$A$7:$A$1047,A62)</x:f>
        <x:v>11</x:v>
      </x:c>
      <x:c r="E62" s="55" t="n">
        <x:f>SUMIFS('MEP evidence'!$I$7:$I$1047,'MEP evidence'!$A$7:$A$1047,A62)</x:f>
        <x:v>1</x:v>
      </x:c>
      <x:c r="F62" s="55" t="str">
        <x:f>IF(D62=0,"Insufficient evidence",IF(D62&lt;3,"Provisional (&lt;3 amendments)","Ranked"))</x:f>
        <x:v>Ranked</x:v>
      </x:c>
      <x:c r="G62" s="55" t="str">
        <x:f>IF(D62=0,"Not assessed",IF(COUNTIFS('MEP evidence'!$A$7:$A$1047,A62,'MEP evidence'!$E$7:$E$1047,1,'MEP evidence'!$F$7:$F$1047,"High")=D62,"High",IF(COUNTIFS('MEP evidence'!$A$7:$A$1047,A62,'MEP evidence'!$E$7:$E$1047,1,'MEP evidence'!$F$7:$F$1047,"Low")&gt;0,"Low","Medium")))</x:f>
        <x:v>Medium</x:v>
      </x:c>
      <x:c r="H62" s="55" t="n">
        <x:f>COUNTIFS('MEP evidence'!$A$7:$A$1047,A62,'MEP evidence'!$E$7:$E$1047,1,'MEP evidence'!$D$7:$D$1047,"&gt;0")</x:f>
        <x:v>7</x:v>
      </x:c>
      <x:c r="I62" s="55" t="n">
        <x:f>COUNTIFS('MEP evidence'!$A$7:$A$1047,A62,'MEP evidence'!$E$7:$E$1047,1,'MEP evidence'!$D$7:$D$1047,0)</x:f>
        <x:v>3</x:v>
      </x:c>
      <x:c r="J62" s="55" t="n">
        <x:f>COUNTIFS('MEP evidence'!$A$7:$A$1047,A62,'MEP evidence'!$E$7:$E$1047,1,'MEP evidence'!$D$7:$D$1047,"&lt;0")</x:f>
        <x:v>1</x:v>
      </x:c>
      <x:c r="K62" s="55" t="n">
        <x:f>COUNTIFS('MEP evidence'!$A$7:$A$1047,A62,'MEP evidence'!$E$7:$E$1047,1,'MEP evidence'!$L$7:$L$1047,"Yes")</x:f>
        <x:v>1</x:v>
      </x:c>
      <x:c r="L62" s="62" t="str">
        <x:v>Digital Omnibus</x:v>
      </x:c>
      <x:c r="M62" s="62" t="str">
        <x:v>Anonymisation; Encryption; End-to-end encryption; Immediate anonymisation; Local biometric storage; On-device processing; Pseudonymisation; Secure processing environments; aggregation; anonymisation; disclosure control; end-to-end encryption; partial access; prevention of persistent identifiers; prohibition of backdoors; pseudonymisation; user-held encryption keys</x:v>
      </x:c>
      <x:c r="N62" s="55" t="str">
        <x:v>Current</x:v>
      </x:c>
      <x:c r="O62" s="64" t="str">
        <x:v>Parliament profile</x:v>
      </x:c>
    </x:row>
    <x:row r="63" ht="78" customHeight="1">
      <x:c r="A63" s="60" t="str">
        <x:v>Elena Sancho Murillo</x:v>
      </x:c>
      <x:c r="B63" s="60" t="n">
        <x:f>IF(D63=0,"",1+COUNTIFS($C$7:$C$101,"&gt;"&amp;C63,$D$7:$D$101,"&gt;0"))</x:f>
        <x:v>56</x:v>
      </x:c>
      <x:c r="C63" s="69" t="n">
        <x:f>IF(E63=0,"",ROUND(50*SUMIFS('MEP evidence'!$H$7:$H$1047,'MEP evidence'!$A$7:$A$1047,A63)/E63,10))</x:f>
        <x:v>45.4545454545</x:v>
      </x:c>
      <x:c r="D63" s="60" t="n">
        <x:f>SUMIFS('MEP evidence'!$E$7:$E$1047,'MEP evidence'!$A$7:$A$1047,A63)</x:f>
        <x:v>11</x:v>
      </x:c>
      <x:c r="E63" s="60" t="n">
        <x:f>SUMIFS('MEP evidence'!$I$7:$I$1047,'MEP evidence'!$A$7:$A$1047,A63)</x:f>
        <x:v>1</x:v>
      </x:c>
      <x:c r="F63" s="60" t="str">
        <x:f>IF(D63=0,"Insufficient evidence",IF(D63&lt;3,"Provisional (&lt;3 amendments)","Ranked"))</x:f>
        <x:v>Ranked</x:v>
      </x:c>
      <x:c r="G63" s="60" t="str">
        <x:f>IF(D63=0,"Not assessed",IF(COUNTIFS('MEP evidence'!$A$7:$A$1047,A63,'MEP evidence'!$E$7:$E$1047,1,'MEP evidence'!$F$7:$F$1047,"High")=D63,"High",IF(COUNTIFS('MEP evidence'!$A$7:$A$1047,A63,'MEP evidence'!$E$7:$E$1047,1,'MEP evidence'!$F$7:$F$1047,"Low")&gt;0,"Low","Medium")))</x:f>
        <x:v>Medium</x:v>
      </x:c>
      <x:c r="H63" s="60" t="n">
        <x:f>COUNTIFS('MEP evidence'!$A$7:$A$1047,A63,'MEP evidence'!$E$7:$E$1047,1,'MEP evidence'!$D$7:$D$1047,"&gt;0")</x:f>
        <x:v>7</x:v>
      </x:c>
      <x:c r="I63" s="60" t="n">
        <x:f>COUNTIFS('MEP evidence'!$A$7:$A$1047,A63,'MEP evidence'!$E$7:$E$1047,1,'MEP evidence'!$D$7:$D$1047,0)</x:f>
        <x:v>3</x:v>
      </x:c>
      <x:c r="J63" s="60" t="n">
        <x:f>COUNTIFS('MEP evidence'!$A$7:$A$1047,A63,'MEP evidence'!$E$7:$E$1047,1,'MEP evidence'!$D$7:$D$1047,"&lt;0")</x:f>
        <x:v>1</x:v>
      </x:c>
      <x:c r="K63" s="60" t="n">
        <x:f>COUNTIFS('MEP evidence'!$A$7:$A$1047,A63,'MEP evidence'!$E$7:$E$1047,1,'MEP evidence'!$L$7:$L$1047,"Yes")</x:f>
        <x:v>1</x:v>
      </x:c>
      <x:c r="L63" s="61" t="str">
        <x:v>Digital Omnibus</x:v>
      </x:c>
      <x:c r="M63" s="61" t="str">
        <x:v>Anonymisation; Encryption; End-to-end encryption; Immediate anonymisation; Local biometric storage; On-device processing; Pseudonymisation; Secure processing environments; aggregation; anonymisation; disclosure control; end-to-end encryption; partial access; prevention of persistent identifiers; prohibition of backdoors; pseudonymisation; user-held encryption keys</x:v>
      </x:c>
      <x:c r="N63" s="60" t="str">
        <x:v>Current</x:v>
      </x:c>
      <x:c r="O63" s="63" t="str">
        <x:v>Parliament profile</x:v>
      </x:c>
    </x:row>
    <x:row r="64" ht="78" customHeight="1">
      <x:c r="A64" s="55" t="str">
        <x:v>Francisco Assis</x:v>
      </x:c>
      <x:c r="B64" s="55" t="n">
        <x:f>IF(D64=0,"",1+COUNTIFS($C$7:$C$101,"&gt;"&amp;C64,$D$7:$D$101,"&gt;0"))</x:f>
        <x:v>56</x:v>
      </x:c>
      <x:c r="C64" s="70" t="n">
        <x:f>IF(E64=0,"",ROUND(50*SUMIFS('MEP evidence'!$H$7:$H$1047,'MEP evidence'!$A$7:$A$1047,A64)/E64,10))</x:f>
        <x:v>45.4545454545</x:v>
      </x:c>
      <x:c r="D64" s="55" t="n">
        <x:f>SUMIFS('MEP evidence'!$E$7:$E$1047,'MEP evidence'!$A$7:$A$1047,A64)</x:f>
        <x:v>11</x:v>
      </x:c>
      <x:c r="E64" s="55" t="n">
        <x:f>SUMIFS('MEP evidence'!$I$7:$I$1047,'MEP evidence'!$A$7:$A$1047,A64)</x:f>
        <x:v>1</x:v>
      </x:c>
      <x:c r="F64" s="55" t="str">
        <x:f>IF(D64=0,"Insufficient evidence",IF(D64&lt;3,"Provisional (&lt;3 amendments)","Ranked"))</x:f>
        <x:v>Ranked</x:v>
      </x:c>
      <x:c r="G64" s="55" t="str">
        <x:f>IF(D64=0,"Not assessed",IF(COUNTIFS('MEP evidence'!$A$7:$A$1047,A64,'MEP evidence'!$E$7:$E$1047,1,'MEP evidence'!$F$7:$F$1047,"High")=D64,"High",IF(COUNTIFS('MEP evidence'!$A$7:$A$1047,A64,'MEP evidence'!$E$7:$E$1047,1,'MEP evidence'!$F$7:$F$1047,"Low")&gt;0,"Low","Medium")))</x:f>
        <x:v>Medium</x:v>
      </x:c>
      <x:c r="H64" s="55" t="n">
        <x:f>COUNTIFS('MEP evidence'!$A$7:$A$1047,A64,'MEP evidence'!$E$7:$E$1047,1,'MEP evidence'!$D$7:$D$1047,"&gt;0")</x:f>
        <x:v>7</x:v>
      </x:c>
      <x:c r="I64" s="55" t="n">
        <x:f>COUNTIFS('MEP evidence'!$A$7:$A$1047,A64,'MEP evidence'!$E$7:$E$1047,1,'MEP evidence'!$D$7:$D$1047,0)</x:f>
        <x:v>3</x:v>
      </x:c>
      <x:c r="J64" s="55" t="n">
        <x:f>COUNTIFS('MEP evidence'!$A$7:$A$1047,A64,'MEP evidence'!$E$7:$E$1047,1,'MEP evidence'!$D$7:$D$1047,"&lt;0")</x:f>
        <x:v>1</x:v>
      </x:c>
      <x:c r="K64" s="55" t="n">
        <x:f>COUNTIFS('MEP evidence'!$A$7:$A$1047,A64,'MEP evidence'!$E$7:$E$1047,1,'MEP evidence'!$L$7:$L$1047,"Yes")</x:f>
        <x:v>1</x:v>
      </x:c>
      <x:c r="L64" s="62" t="str">
        <x:v>Digital Omnibus</x:v>
      </x:c>
      <x:c r="M64" s="62" t="str">
        <x:v>Anonymisation; Encryption; End-to-end encryption; Immediate anonymisation; Local biometric storage; On-device processing; Pseudonymisation; Secure processing environments; aggregation; anonymisation; disclosure control; end-to-end encryption; partial access; prevention of persistent identifiers; prohibition of backdoors; pseudonymisation; user-held encryption keys</x:v>
      </x:c>
      <x:c r="N64" s="55" t="str">
        <x:v>Current</x:v>
      </x:c>
      <x:c r="O64" s="64" t="str">
        <x:v>Parliament profile</x:v>
      </x:c>
    </x:row>
    <x:row r="65" ht="65" customHeight="1">
      <x:c r="A65" s="60" t="str">
        <x:v>Arba Kokalari</x:v>
      </x:c>
      <x:c r="B65" s="60" t="n">
        <x:f>IF(D65=0,"",1+COUNTIFS($C$7:$C$101,"&gt;"&amp;C65,$D$7:$D$101,"&gt;0"))</x:f>
        <x:v>59</x:v>
      </x:c>
      <x:c r="C65" s="69" t="n">
        <x:f>IF(E65=0,"",ROUND(50*SUMIFS('MEP evidence'!$H$7:$H$1047,'MEP evidence'!$A$7:$A$1047,A65)/E65,10))</x:f>
        <x:v>42.8571428571</x:v>
      </x:c>
      <x:c r="D65" s="60" t="n">
        <x:f>SUMIFS('MEP evidence'!$E$7:$E$1047,'MEP evidence'!$A$7:$A$1047,A65)</x:f>
        <x:v>7</x:v>
      </x:c>
      <x:c r="E65" s="60" t="n">
        <x:f>SUMIFS('MEP evidence'!$I$7:$I$1047,'MEP evidence'!$A$7:$A$1047,A65)</x:f>
        <x:v>1</x:v>
      </x:c>
      <x:c r="F65" s="60" t="str">
        <x:f>IF(D65=0,"Insufficient evidence",IF(D65&lt;3,"Provisional (&lt;3 amendments)","Ranked"))</x:f>
        <x:v>Ranked</x:v>
      </x:c>
      <x:c r="G65" s="60" t="str">
        <x:f>IF(D65=0,"Not assessed",IF(COUNTIFS('MEP evidence'!$A$7:$A$1047,A65,'MEP evidence'!$E$7:$E$1047,1,'MEP evidence'!$F$7:$F$1047,"High")=D65,"High",IF(COUNTIFS('MEP evidence'!$A$7:$A$1047,A65,'MEP evidence'!$E$7:$E$1047,1,'MEP evidence'!$F$7:$F$1047,"Low")&gt;0,"Low","Medium")))</x:f>
        <x:v>Medium</x:v>
      </x:c>
      <x:c r="H65" s="60" t="n">
        <x:f>COUNTIFS('MEP evidence'!$A$7:$A$1047,A65,'MEP evidence'!$E$7:$E$1047,1,'MEP evidence'!$D$7:$D$1047,"&gt;0")</x:f>
        <x:v>5</x:v>
      </x:c>
      <x:c r="I65" s="60" t="n">
        <x:f>COUNTIFS('MEP evidence'!$A$7:$A$1047,A65,'MEP evidence'!$E$7:$E$1047,1,'MEP evidence'!$D$7:$D$1047,0)</x:f>
        <x:v>2</x:v>
      </x:c>
      <x:c r="J65" s="60" t="n">
        <x:f>COUNTIFS('MEP evidence'!$A$7:$A$1047,A65,'MEP evidence'!$E$7:$E$1047,1,'MEP evidence'!$D$7:$D$1047,"&lt;0")</x:f>
        <x:v>0</x:v>
      </x:c>
      <x:c r="K65" s="60" t="n">
        <x:f>COUNTIFS('MEP evidence'!$A$7:$A$1047,A65,'MEP evidence'!$E$7:$E$1047,1,'MEP evidence'!$L$7:$L$1047,"Yes")</x:f>
        <x:v>2</x:v>
      </x:c>
      <x:c r="L65" s="61" t="str">
        <x:v>Digital Omnibus</x:v>
      </x:c>
      <x:c r="M65" s="61" t="str">
        <x:v>Anonymisation; Personal-data status; Privacy-enhancing technologies; Pseudonymisation; Public oversight of technical criteria for re-identification; Recognised privacy-enhancing technologies; aggregation (cost recovery); identification-risk criteria; pseudonymisation; recipient-specific non-personal-data presumption</x:v>
      </x:c>
      <x:c r="N65" s="60" t="str">
        <x:v>Current</x:v>
      </x:c>
      <x:c r="O65" s="63" t="str">
        <x:v>Parliament profile</x:v>
      </x:c>
    </x:row>
    <x:row r="66" ht="65" customHeight="1">
      <x:c r="A66" s="55" t="str">
        <x:v>Jörgen Warborn</x:v>
      </x:c>
      <x:c r="B66" s="55" t="n">
        <x:f>IF(D66=0,"",1+COUNTIFS($C$7:$C$101,"&gt;"&amp;C66,$D$7:$D$101,"&gt;0"))</x:f>
        <x:v>59</x:v>
      </x:c>
      <x:c r="C66" s="70" t="n">
        <x:f>IF(E66=0,"",ROUND(50*SUMIFS('MEP evidence'!$H$7:$H$1047,'MEP evidence'!$A$7:$A$1047,A66)/E66,10))</x:f>
        <x:v>42.8571428571</x:v>
      </x:c>
      <x:c r="D66" s="55" t="n">
        <x:f>SUMIFS('MEP evidence'!$E$7:$E$1047,'MEP evidence'!$A$7:$A$1047,A66)</x:f>
        <x:v>7</x:v>
      </x:c>
      <x:c r="E66" s="55" t="n">
        <x:f>SUMIFS('MEP evidence'!$I$7:$I$1047,'MEP evidence'!$A$7:$A$1047,A66)</x:f>
        <x:v>1</x:v>
      </x:c>
      <x:c r="F66" s="55" t="str">
        <x:f>IF(D66=0,"Insufficient evidence",IF(D66&lt;3,"Provisional (&lt;3 amendments)","Ranked"))</x:f>
        <x:v>Ranked</x:v>
      </x:c>
      <x:c r="G66" s="55" t="str">
        <x:f>IF(D66=0,"Not assessed",IF(COUNTIFS('MEP evidence'!$A$7:$A$1047,A66,'MEP evidence'!$E$7:$E$1047,1,'MEP evidence'!$F$7:$F$1047,"High")=D66,"High",IF(COUNTIFS('MEP evidence'!$A$7:$A$1047,A66,'MEP evidence'!$E$7:$E$1047,1,'MEP evidence'!$F$7:$F$1047,"Low")&gt;0,"Low","Medium")))</x:f>
        <x:v>Medium</x:v>
      </x:c>
      <x:c r="H66" s="55" t="n">
        <x:f>COUNTIFS('MEP evidence'!$A$7:$A$1047,A66,'MEP evidence'!$E$7:$E$1047,1,'MEP evidence'!$D$7:$D$1047,"&gt;0")</x:f>
        <x:v>5</x:v>
      </x:c>
      <x:c r="I66" s="55" t="n">
        <x:f>COUNTIFS('MEP evidence'!$A$7:$A$1047,A66,'MEP evidence'!$E$7:$E$1047,1,'MEP evidence'!$D$7:$D$1047,0)</x:f>
        <x:v>2</x:v>
      </x:c>
      <x:c r="J66" s="55" t="n">
        <x:f>COUNTIFS('MEP evidence'!$A$7:$A$1047,A66,'MEP evidence'!$E$7:$E$1047,1,'MEP evidence'!$D$7:$D$1047,"&lt;0")</x:f>
        <x:v>0</x:v>
      </x:c>
      <x:c r="K66" s="55" t="n">
        <x:f>COUNTIFS('MEP evidence'!$A$7:$A$1047,A66,'MEP evidence'!$E$7:$E$1047,1,'MEP evidence'!$L$7:$L$1047,"Yes")</x:f>
        <x:v>2</x:v>
      </x:c>
      <x:c r="L66" s="62" t="str">
        <x:v>Digital Omnibus</x:v>
      </x:c>
      <x:c r="M66" s="62" t="str">
        <x:v>Anonymisation; Personal-data status; Privacy-enhancing technologies; Pseudonymisation; Public oversight of technical criteria for re-identification; Recognised privacy-enhancing technologies; aggregation (cost recovery); identification-risk criteria; pseudonymisation; recipient-specific non-personal-data presumption</x:v>
      </x:c>
      <x:c r="N66" s="55" t="str">
        <x:v>Current</x:v>
      </x:c>
      <x:c r="O66" s="64" t="str">
        <x:v>Parliament profile</x:v>
      </x:c>
    </x:row>
    <x:row r="67" ht="96" customHeight="1">
      <x:c r="A67" s="60" t="str">
        <x:v>Marina Kaljurand</x:v>
      </x:c>
      <x:c r="B67" s="60" t="n">
        <x:f>IF(D67=0,"",1+COUNTIFS($C$7:$C$101,"&gt;"&amp;C67,$D$7:$D$101,"&gt;0"))</x:f>
        <x:v>61</x:v>
      </x:c>
      <x:c r="C67" s="69" t="n">
        <x:f>IF(E67=0,"",ROUND(50*SUMIFS('MEP evidence'!$H$7:$H$1047,'MEP evidence'!$A$7:$A$1047,A67)/E67,10))</x:f>
        <x:v>42.3076923077</x:v>
      </x:c>
      <x:c r="D67" s="60" t="n">
        <x:f>SUMIFS('MEP evidence'!$E$7:$E$1047,'MEP evidence'!$A$7:$A$1047,A67)</x:f>
        <x:v>13</x:v>
      </x:c>
      <x:c r="E67" s="60" t="n">
        <x:f>SUMIFS('MEP evidence'!$I$7:$I$1047,'MEP evidence'!$A$7:$A$1047,A67)</x:f>
        <x:v>1</x:v>
      </x:c>
      <x:c r="F67" s="60" t="str">
        <x:f>IF(D67=0,"Insufficient evidence",IF(D67&lt;3,"Provisional (&lt;3 amendments)","Ranked"))</x:f>
        <x:v>Ranked</x:v>
      </x:c>
      <x:c r="G67" s="60" t="str">
        <x:f>IF(D67=0,"Not assessed",IF(COUNTIFS('MEP evidence'!$A$7:$A$1047,A67,'MEP evidence'!$E$7:$E$1047,1,'MEP evidence'!$F$7:$F$1047,"High")=D67,"High",IF(COUNTIFS('MEP evidence'!$A$7:$A$1047,A67,'MEP evidence'!$E$7:$E$1047,1,'MEP evidence'!$F$7:$F$1047,"Low")&gt;0,"Low","Medium")))</x:f>
        <x:v>Medium</x:v>
      </x:c>
      <x:c r="H67" s="60" t="n">
        <x:f>COUNTIFS('MEP evidence'!$A$7:$A$1047,A67,'MEP evidence'!$E$7:$E$1047,1,'MEP evidence'!$D$7:$D$1047,"&gt;0")</x:f>
        <x:v>8</x:v>
      </x:c>
      <x:c r="I67" s="60" t="n">
        <x:f>COUNTIFS('MEP evidence'!$A$7:$A$1047,A67,'MEP evidence'!$E$7:$E$1047,1,'MEP evidence'!$D$7:$D$1047,0)</x:f>
        <x:v>4</x:v>
      </x:c>
      <x:c r="J67" s="60" t="n">
        <x:f>COUNTIFS('MEP evidence'!$A$7:$A$1047,A67,'MEP evidence'!$E$7:$E$1047,1,'MEP evidence'!$D$7:$D$1047,"&lt;0")</x:f>
        <x:v>1</x:v>
      </x:c>
      <x:c r="K67" s="60" t="n">
        <x:f>COUNTIFS('MEP evidence'!$A$7:$A$1047,A67,'MEP evidence'!$E$7:$E$1047,1,'MEP evidence'!$L$7:$L$1047,"Yes")</x:f>
        <x:v>1</x:v>
      </x:c>
      <x:c r="L67" s="61" t="str">
        <x:v>Digital Omnibus</x:v>
      </x:c>
      <x:c r="M67" s="61" t="str">
        <x:v>Anonymisation; Encryption; End-to-end encryption; Immediate anonymisation; Local biometric storage; On-device processing; Pseudonymisation; Secure processing environments; User-held encryption keys; aggregation; anonymisation; confidentiality protection; device-local biometric verification; disclosure control; end-to-end encryption; partial access; prevention of persistent identifiers; prohibition of backdoors; pseudonymisation; user-held encryption keys</x:v>
      </x:c>
      <x:c r="N67" s="60" t="str">
        <x:v>Current</x:v>
      </x:c>
      <x:c r="O67" s="63" t="str">
        <x:v>Parliament profile</x:v>
      </x:c>
    </x:row>
    <x:row r="68" ht="65" customHeight="1">
      <x:c r="A68" s="55" t="str">
        <x:v>Monika Hohlmeier</x:v>
      </x:c>
      <x:c r="B68" s="55" t="n">
        <x:f>IF(D68=0,"",1+COUNTIFS($C$7:$C$101,"&gt;"&amp;C68,$D$7:$D$101,"&gt;0"))</x:f>
        <x:v>62</x:v>
      </x:c>
      <x:c r="C68" s="70" t="n">
        <x:f>IF(E68=0,"",ROUND(50*SUMIFS('MEP evidence'!$H$7:$H$1047,'MEP evidence'!$A$7:$A$1047,A68)/E68,10))</x:f>
        <x:v>40</x:v>
      </x:c>
      <x:c r="D68" s="55" t="n">
        <x:f>SUMIFS('MEP evidence'!$E$7:$E$1047,'MEP evidence'!$A$7:$A$1047,A68)</x:f>
        <x:v>5</x:v>
      </x:c>
      <x:c r="E68" s="55" t="n">
        <x:f>SUMIFS('MEP evidence'!$I$7:$I$1047,'MEP evidence'!$A$7:$A$1047,A68)</x:f>
        <x:v>1</x:v>
      </x:c>
      <x:c r="F68" s="55" t="str">
        <x:f>IF(D68=0,"Insufficient evidence",IF(D68&lt;3,"Provisional (&lt;3 amendments)","Ranked"))</x:f>
        <x:v>Ranked</x:v>
      </x:c>
      <x:c r="G68" s="55" t="str">
        <x:f>IF(D68=0,"Not assessed",IF(COUNTIFS('MEP evidence'!$A$7:$A$1047,A68,'MEP evidence'!$E$7:$E$1047,1,'MEP evidence'!$F$7:$F$1047,"High")=D68,"High",IF(COUNTIFS('MEP evidence'!$A$7:$A$1047,A68,'MEP evidence'!$E$7:$E$1047,1,'MEP evidence'!$F$7:$F$1047,"Low")&gt;0,"Low","Medium")))</x:f>
        <x:v>High</x:v>
      </x:c>
      <x:c r="H68" s="55" t="n">
        <x:f>COUNTIFS('MEP evidence'!$A$7:$A$1047,A68,'MEP evidence'!$E$7:$E$1047,1,'MEP evidence'!$D$7:$D$1047,"&gt;0")</x:f>
        <x:v>4</x:v>
      </x:c>
      <x:c r="I68" s="55" t="n">
        <x:f>COUNTIFS('MEP evidence'!$A$7:$A$1047,A68,'MEP evidence'!$E$7:$E$1047,1,'MEP evidence'!$D$7:$D$1047,0)</x:f>
        <x:v>1</x:v>
      </x:c>
      <x:c r="J68" s="55" t="n">
        <x:f>COUNTIFS('MEP evidence'!$A$7:$A$1047,A68,'MEP evidence'!$E$7:$E$1047,1,'MEP evidence'!$D$7:$D$1047,"&lt;0")</x:f>
        <x:v>0</x:v>
      </x:c>
      <x:c r="K68" s="55" t="n">
        <x:f>COUNTIFS('MEP evidence'!$A$7:$A$1047,A68,'MEP evidence'!$E$7:$E$1047,1,'MEP evidence'!$L$7:$L$1047,"Yes")</x:f>
        <x:v>1</x:v>
      </x:c>
      <x:c r="L68" s="62" t="str">
        <x:v>Digital Omnibus</x:v>
      </x:c>
      <x:c r="M68" s="62" t="str">
        <x:v>Anonymisation; Privacy-enhancing technologies; Pseudonymisation; Recipient-specific re-identification risk; Technical, organisational and contractual barriers to re-identification; pseudonymisation; re-identification safeguards; technical and organisational safeguards</x:v>
      </x:c>
      <x:c r="N68" s="55" t="str">
        <x:v>Current</x:v>
      </x:c>
      <x:c r="O68" s="64" t="str">
        <x:v>Parliament profile</x:v>
      </x:c>
    </x:row>
    <x:row r="69" ht="52" customHeight="1">
      <x:c r="A69" s="60" t="str">
        <x:v>Tomas Tobé</x:v>
      </x:c>
      <x:c r="B69" s="60" t="n">
        <x:f>IF(D69=0,"",1+COUNTIFS($C$7:$C$101,"&gt;"&amp;C69,$D$7:$D$101,"&gt;0"))</x:f>
        <x:v>62</x:v>
      </x:c>
      <x:c r="C69" s="69" t="n">
        <x:f>IF(E69=0,"",ROUND(50*SUMIFS('MEP evidence'!$H$7:$H$1047,'MEP evidence'!$A$7:$A$1047,A69)/E69,10))</x:f>
        <x:v>40</x:v>
      </x:c>
      <x:c r="D69" s="60" t="n">
        <x:f>SUMIFS('MEP evidence'!$E$7:$E$1047,'MEP evidence'!$A$7:$A$1047,A69)</x:f>
        <x:v>5</x:v>
      </x:c>
      <x:c r="E69" s="60" t="n">
        <x:f>SUMIFS('MEP evidence'!$I$7:$I$1047,'MEP evidence'!$A$7:$A$1047,A69)</x:f>
        <x:v>1</x:v>
      </x:c>
      <x:c r="F69" s="60" t="str">
        <x:f>IF(D69=0,"Insufficient evidence",IF(D69&lt;3,"Provisional (&lt;3 amendments)","Ranked"))</x:f>
        <x:v>Ranked</x:v>
      </x:c>
      <x:c r="G69" s="60" t="str">
        <x:f>IF(D69=0,"Not assessed",IF(COUNTIFS('MEP evidence'!$A$7:$A$1047,A69,'MEP evidence'!$E$7:$E$1047,1,'MEP evidence'!$F$7:$F$1047,"High")=D69,"High",IF(COUNTIFS('MEP evidence'!$A$7:$A$1047,A69,'MEP evidence'!$E$7:$E$1047,1,'MEP evidence'!$F$7:$F$1047,"Low")&gt;0,"Low","Medium")))</x:f>
        <x:v>Medium</x:v>
      </x:c>
      <x:c r="H69" s="60" t="n">
        <x:f>COUNTIFS('MEP evidence'!$A$7:$A$1047,A69,'MEP evidence'!$E$7:$E$1047,1,'MEP evidence'!$D$7:$D$1047,"&gt;0")</x:f>
        <x:v>3</x:v>
      </x:c>
      <x:c r="I69" s="60" t="n">
        <x:f>COUNTIFS('MEP evidence'!$A$7:$A$1047,A69,'MEP evidence'!$E$7:$E$1047,1,'MEP evidence'!$D$7:$D$1047,0)</x:f>
        <x:v>2</x:v>
      </x:c>
      <x:c r="J69" s="60" t="n">
        <x:f>COUNTIFS('MEP evidence'!$A$7:$A$1047,A69,'MEP evidence'!$E$7:$E$1047,1,'MEP evidence'!$D$7:$D$1047,"&lt;0")</x:f>
        <x:v>0</x:v>
      </x:c>
      <x:c r="K69" s="60" t="n">
        <x:f>COUNTIFS('MEP evidence'!$A$7:$A$1047,A69,'MEP evidence'!$E$7:$E$1047,1,'MEP evidence'!$L$7:$L$1047,"Yes")</x:f>
        <x:v>2</x:v>
      </x:c>
      <x:c r="L69" s="61" t="str">
        <x:v>Digital Omnibus</x:v>
      </x:c>
      <x:c r="M69" s="61" t="str">
        <x:v>Personal-data status; Privacy-enhancing technologies; Pseudonymisation; Public oversight of technical criteria for re-identification; Recognised privacy-enhancing technologies; identification-risk criteria</x:v>
      </x:c>
      <x:c r="N69" s="60" t="str">
        <x:v>Current</x:v>
      </x:c>
      <x:c r="O69" s="63" t="str">
        <x:v>Parliament profile</x:v>
      </x:c>
    </x:row>
    <x:row r="70" ht="52" customHeight="1">
      <x:c r="A70" s="55" t="str">
        <x:v>Ewa Zajączkowska-Hernik</x:v>
      </x:c>
      <x:c r="B70" s="55" t="n">
        <x:f>IF(D70=0,"",1+COUNTIFS($C$7:$C$101,"&gt;"&amp;C70,$D$7:$D$101,"&gt;0"))</x:f>
        <x:v>64</x:v>
      </x:c>
      <x:c r="C70" s="70" t="n">
        <x:f>IF(E70=0,"",ROUND(50*SUMIFS('MEP evidence'!$H$7:$H$1047,'MEP evidence'!$A$7:$A$1047,A70)/E70,10))</x:f>
        <x:v>33.3333333333</x:v>
      </x:c>
      <x:c r="D70" s="55" t="n">
        <x:f>SUMIFS('MEP evidence'!$E$7:$E$1047,'MEP evidence'!$A$7:$A$1047,A70)</x:f>
        <x:v>3</x:v>
      </x:c>
      <x:c r="E70" s="55" t="n">
        <x:f>SUMIFS('MEP evidence'!$I$7:$I$1047,'MEP evidence'!$A$7:$A$1047,A70)</x:f>
        <x:v>1</x:v>
      </x:c>
      <x:c r="F70" s="55" t="str">
        <x:f>IF(D70=0,"Insufficient evidence",IF(D70&lt;3,"Provisional (&lt;3 amendments)","Ranked"))</x:f>
        <x:v>Ranked</x:v>
      </x:c>
      <x:c r="G70" s="55" t="str">
        <x:f>IF(D70=0,"Not assessed",IF(COUNTIFS('MEP evidence'!$A$7:$A$1047,A70,'MEP evidence'!$E$7:$E$1047,1,'MEP evidence'!$F$7:$F$1047,"High")=D70,"High",IF(COUNTIFS('MEP evidence'!$A$7:$A$1047,A70,'MEP evidence'!$E$7:$E$1047,1,'MEP evidence'!$F$7:$F$1047,"Low")&gt;0,"Low","Medium")))</x:f>
        <x:v>High</x:v>
      </x:c>
      <x:c r="H70" s="55" t="n">
        <x:f>COUNTIFS('MEP evidence'!$A$7:$A$1047,A70,'MEP evidence'!$E$7:$E$1047,1,'MEP evidence'!$D$7:$D$1047,"&gt;0")</x:f>
        <x:v>2</x:v>
      </x:c>
      <x:c r="I70" s="55" t="n">
        <x:f>COUNTIFS('MEP evidence'!$A$7:$A$1047,A70,'MEP evidence'!$E$7:$E$1047,1,'MEP evidence'!$D$7:$D$1047,0)</x:f>
        <x:v>1</x:v>
      </x:c>
      <x:c r="J70" s="55" t="n">
        <x:f>COUNTIFS('MEP evidence'!$A$7:$A$1047,A70,'MEP evidence'!$E$7:$E$1047,1,'MEP evidence'!$D$7:$D$1047,"&lt;0")</x:f>
        <x:v>0</x:v>
      </x:c>
      <x:c r="K70" s="55" t="n">
        <x:f>COUNTIFS('MEP evidence'!$A$7:$A$1047,A70,'MEP evidence'!$E$7:$E$1047,1,'MEP evidence'!$L$7:$L$1047,"Yes")</x:f>
        <x:v>0</x:v>
      </x:c>
      <x:c r="L70" s="62" t="str">
        <x:v>Digital Omnibus</x:v>
      </x:c>
      <x:c r="M70" s="62" t="str">
        <x:v>Encryption; Pseudonymisation; Pseudonymisation for public-emergency disclosure; anti-memorisation controls; confidential computing; federated/local processing; pseudonymisation; safeguards against re-identification</x:v>
      </x:c>
      <x:c r="N70" s="55" t="str">
        <x:v>Current</x:v>
      </x:c>
      <x:c r="O70" s="64" t="str">
        <x:v>Parliament profile</x:v>
      </x:c>
    </x:row>
    <x:row r="71" ht="96" customHeight="1">
      <x:c r="A71" s="60" t="str">
        <x:v>Axel Voss</x:v>
      </x:c>
      <x:c r="B71" s="60" t="n">
        <x:f>IF(D71=0,"",1+COUNTIFS($C$7:$C$101,"&gt;"&amp;C71,$D$7:$D$101,"&gt;0"))</x:f>
        <x:v>65</x:v>
      </x:c>
      <x:c r="C71" s="69" t="n">
        <x:f>IF(E71=0,"",ROUND(50*SUMIFS('MEP evidence'!$H$7:$H$1047,'MEP evidence'!$A$7:$A$1047,A71)/E71,10))</x:f>
        <x:v>30.7692307692</x:v>
      </x:c>
      <x:c r="D71" s="60" t="n">
        <x:f>SUMIFS('MEP evidence'!$E$7:$E$1047,'MEP evidence'!$A$7:$A$1047,A71)</x:f>
        <x:v>26</x:v>
      </x:c>
      <x:c r="E71" s="60" t="n">
        <x:f>SUMIFS('MEP evidence'!$I$7:$I$1047,'MEP evidence'!$A$7:$A$1047,A71)</x:f>
        <x:v>1</x:v>
      </x:c>
      <x:c r="F71" s="60" t="str">
        <x:f>IF(D71=0,"Insufficient evidence",IF(D71&lt;3,"Provisional (&lt;3 amendments)","Ranked"))</x:f>
        <x:v>Ranked</x:v>
      </x:c>
      <x:c r="G71" s="60" t="str">
        <x:f>IF(D71=0,"Not assessed",IF(COUNTIFS('MEP evidence'!$A$7:$A$1047,A71,'MEP evidence'!$E$7:$E$1047,1,'MEP evidence'!$F$7:$F$1047,"High")=D71,"High",IF(COUNTIFS('MEP evidence'!$A$7:$A$1047,A71,'MEP evidence'!$E$7:$E$1047,1,'MEP evidence'!$F$7:$F$1047,"Low")&gt;0,"Low","Medium")))</x:f>
        <x:v>Medium</x:v>
      </x:c>
      <x:c r="H71" s="60" t="n">
        <x:f>COUNTIFS('MEP evidence'!$A$7:$A$1047,A71,'MEP evidence'!$E$7:$E$1047,1,'MEP evidence'!$D$7:$D$1047,"&gt;0")</x:f>
        <x:v>12</x:v>
      </x:c>
      <x:c r="I71" s="60" t="n">
        <x:f>COUNTIFS('MEP evidence'!$A$7:$A$1047,A71,'MEP evidence'!$E$7:$E$1047,1,'MEP evidence'!$D$7:$D$1047,0)</x:f>
        <x:v>14</x:v>
      </x:c>
      <x:c r="J71" s="60" t="n">
        <x:f>COUNTIFS('MEP evidence'!$A$7:$A$1047,A71,'MEP evidence'!$E$7:$E$1047,1,'MEP evidence'!$D$7:$D$1047,"&lt;0")</x:f>
        <x:v>0</x:v>
      </x:c>
      <x:c r="K71" s="60" t="n">
        <x:f>COUNTIFS('MEP evidence'!$A$7:$A$1047,A71,'MEP evidence'!$E$7:$E$1047,1,'MEP evidence'!$L$7:$L$1047,"Yes")</x:f>
        <x:v>4</x:v>
      </x:c>
      <x:c r="L71" s="61" t="str">
        <x:v>Digital Omnibus</x:v>
      </x:c>
      <x:c r="M71" s="61" t="str">
        <x:v>Anonymisation; Anonymisation and pseudonymisation in justification; Anonymisation/pseudonymisation in justification; Anonymised data; Certified PETs; EDPB oversight; Local biometric storage; PETs meeting Article 25a technical standards; Privacy-enhancing technologies; Pseudonymisation; Pseudonymisation (justification only); Recipient-specific re-identification risk; Technical and organisational measures; Technical, organisational and contractual barriers to re-identification; anonymisation; anonymisation/pseudonymisation in justification; certification; codes of conduct; end-to-end encryption; identifier removal; implementing-act procedure; isolated processing environments; justification names differential privacy, homomorphic encryption, synthetic data and pseudonymisation; minimisation; pseudonymisation; re-identification safeguards; re-identification testing; sectoral harmonisation; synthetic data; technical and organisational safeguards; technical measures (expressly in justification); user-held encryption keys</x:v>
      </x:c>
      <x:c r="N71" s="60" t="str">
        <x:v>Current</x:v>
      </x:c>
      <x:c r="O71" s="63" t="str">
        <x:v>Parliament profile</x:v>
      </x:c>
    </x:row>
    <x:row r="72" ht="65" customHeight="1">
      <x:c r="A72" s="55" t="str">
        <x:v>Christophe Grudler</x:v>
      </x:c>
      <x:c r="B72" s="55" t="n">
        <x:f>IF(D72=0,"",1+COUNTIFS($C$7:$C$101,"&gt;"&amp;C72,$D$7:$D$101,"&gt;0"))</x:f>
        <x:v>66</x:v>
      </x:c>
      <x:c r="C72" s="70" t="n">
        <x:f>IF(E72=0,"",ROUND(50*SUMIFS('MEP evidence'!$H$7:$H$1047,'MEP evidence'!$A$7:$A$1047,A72)/E72,10))</x:f>
        <x:v>25</x:v>
      </x:c>
      <x:c r="D72" s="55" t="n">
        <x:f>SUMIFS('MEP evidence'!$E$7:$E$1047,'MEP evidence'!$A$7:$A$1047,A72)</x:f>
        <x:v>8</x:v>
      </x:c>
      <x:c r="E72" s="55" t="n">
        <x:f>SUMIFS('MEP evidence'!$I$7:$I$1047,'MEP evidence'!$A$7:$A$1047,A72)</x:f>
        <x:v>1</x:v>
      </x:c>
      <x:c r="F72" s="55" t="str">
        <x:f>IF(D72=0,"Insufficient evidence",IF(D72&lt;3,"Provisional (&lt;3 amendments)","Ranked"))</x:f>
        <x:v>Ranked</x:v>
      </x:c>
      <x:c r="G72" s="55" t="str">
        <x:f>IF(D72=0,"Not assessed",IF(COUNTIFS('MEP evidence'!$A$7:$A$1047,A72,'MEP evidence'!$E$7:$E$1047,1,'MEP evidence'!$F$7:$F$1047,"High")=D72,"High",IF(COUNTIFS('MEP evidence'!$A$7:$A$1047,A72,'MEP evidence'!$E$7:$E$1047,1,'MEP evidence'!$F$7:$F$1047,"Low")&gt;0,"Low","Medium")))</x:f>
        <x:v>Medium</x:v>
      </x:c>
      <x:c r="H72" s="55" t="n">
        <x:f>COUNTIFS('MEP evidence'!$A$7:$A$1047,A72,'MEP evidence'!$E$7:$E$1047,1,'MEP evidence'!$D$7:$D$1047,"&gt;0")</x:f>
        <x:v>3</x:v>
      </x:c>
      <x:c r="I72" s="55" t="n">
        <x:f>COUNTIFS('MEP evidence'!$A$7:$A$1047,A72,'MEP evidence'!$E$7:$E$1047,1,'MEP evidence'!$D$7:$D$1047,0)</x:f>
        <x:v>5</x:v>
      </x:c>
      <x:c r="J72" s="55" t="n">
        <x:f>COUNTIFS('MEP evidence'!$A$7:$A$1047,A72,'MEP evidence'!$E$7:$E$1047,1,'MEP evidence'!$D$7:$D$1047,"&lt;0")</x:f>
        <x:v>0</x:v>
      </x:c>
      <x:c r="K72" s="55" t="n">
        <x:f>COUNTIFS('MEP evidence'!$A$7:$A$1047,A72,'MEP evidence'!$E$7:$E$1047,1,'MEP evidence'!$L$7:$L$1047,"Yes")</x:f>
        <x:v>0</x:v>
      </x:c>
      <x:c r="L72" s="62" t="str">
        <x:v>Digital Omnibus</x:v>
      </x:c>
      <x:c r="M72" s="62" t="str">
        <x:v>Governance of technical criteria for re-identification; Mandatory pseudonymisation for public-emergency disclosure; Oversight of technical criteria for re-identification; Privacy-preserving techniques (documentation); Pseudonymisation; anonymisation; data minimisation by default</x:v>
      </x:c>
      <x:c r="N72" s="55" t="str">
        <x:v>Current</x:v>
      </x:c>
      <x:c r="O72" s="64" t="str">
        <x:v>Parliament profile</x:v>
      </x:c>
    </x:row>
    <x:row r="73" ht="65" customHeight="1">
      <x:c r="A73" s="60" t="str">
        <x:v>Henrik Dahl</x:v>
      </x:c>
      <x:c r="B73" s="60" t="n">
        <x:f>IF(D73=0,"",1+COUNTIFS($C$7:$C$101,"&gt;"&amp;C73,$D$7:$D$101,"&gt;0"))</x:f>
        <x:v>66</x:v>
      </x:c>
      <x:c r="C73" s="69" t="n">
        <x:f>IF(E73=0,"",ROUND(50*SUMIFS('MEP evidence'!$H$7:$H$1047,'MEP evidence'!$A$7:$A$1047,A73)/E73,10))</x:f>
        <x:v>25</x:v>
      </x:c>
      <x:c r="D73" s="60" t="n">
        <x:f>SUMIFS('MEP evidence'!$E$7:$E$1047,'MEP evidence'!$A$7:$A$1047,A73)</x:f>
        <x:v>6</x:v>
      </x:c>
      <x:c r="E73" s="60" t="n">
        <x:f>SUMIFS('MEP evidence'!$I$7:$I$1047,'MEP evidence'!$A$7:$A$1047,A73)</x:f>
        <x:v>1</x:v>
      </x:c>
      <x:c r="F73" s="60" t="str">
        <x:f>IF(D73=0,"Insufficient evidence",IF(D73&lt;3,"Provisional (&lt;3 amendments)","Ranked"))</x:f>
        <x:v>Ranked</x:v>
      </x:c>
      <x:c r="G73" s="60" t="str">
        <x:f>IF(D73=0,"Not assessed",IF(COUNTIFS('MEP evidence'!$A$7:$A$1047,A73,'MEP evidence'!$E$7:$E$1047,1,'MEP evidence'!$F$7:$F$1047,"High")=D73,"High",IF(COUNTIFS('MEP evidence'!$A$7:$A$1047,A73,'MEP evidence'!$E$7:$E$1047,1,'MEP evidence'!$F$7:$F$1047,"Low")&gt;0,"Low","Medium")))</x:f>
        <x:v>Medium</x:v>
      </x:c>
      <x:c r="H73" s="60" t="n">
        <x:f>COUNTIFS('MEP evidence'!$A$7:$A$1047,A73,'MEP evidence'!$E$7:$E$1047,1,'MEP evidence'!$D$7:$D$1047,"&gt;0")</x:f>
        <x:v>2</x:v>
      </x:c>
      <x:c r="I73" s="60" t="n">
        <x:f>COUNTIFS('MEP evidence'!$A$7:$A$1047,A73,'MEP evidence'!$E$7:$E$1047,1,'MEP evidence'!$D$7:$D$1047,0)</x:f>
        <x:v>3</x:v>
      </x:c>
      <x:c r="J73" s="60" t="n">
        <x:f>COUNTIFS('MEP evidence'!$A$7:$A$1047,A73,'MEP evidence'!$E$7:$E$1047,1,'MEP evidence'!$D$7:$D$1047,"&lt;0")</x:f>
        <x:v>1</x:v>
      </x:c>
      <x:c r="K73" s="60" t="n">
        <x:f>COUNTIFS('MEP evidence'!$A$7:$A$1047,A73,'MEP evidence'!$E$7:$E$1047,1,'MEP evidence'!$L$7:$L$1047,"Yes")</x:f>
        <x:v>2</x:v>
      </x:c>
      <x:c r="L73" s="61" t="str">
        <x:v>Digital Omnibus</x:v>
      </x:c>
      <x:c r="M73" s="61" t="str">
        <x:v>Encryption; PETs; Privacy-preserving AI training techniques; Privacy-preserving AI training techniques (proposed deletion); Pseudonymisation; anonymisation; cryptography; decentralised architectures; end-to-end encryption; identification-risk assessment; re-identification assessment; technical protection measures</x:v>
      </x:c>
      <x:c r="N73" s="60" t="str">
        <x:v>Current</x:v>
      </x:c>
      <x:c r="O73" s="63" t="str">
        <x:v>Parliament profile</x:v>
      </x:c>
    </x:row>
    <x:row r="74" ht="52" customHeight="1">
      <x:c r="A74" s="55" t="str">
        <x:v>Diana Iovanovici Şoşoacă</x:v>
      </x:c>
      <x:c r="B74" s="55" t="n">
        <x:f>IF(D74=0,"",1+COUNTIFS($C$7:$C$101,"&gt;"&amp;C74,$D$7:$D$101,"&gt;0"))</x:f>
        <x:v>66</x:v>
      </x:c>
      <x:c r="C74" s="70" t="n">
        <x:f>IF(E74=0,"",ROUND(50*SUMIFS('MEP evidence'!$H$7:$H$1047,'MEP evidence'!$A$7:$A$1047,A74)/E74,10))</x:f>
        <x:v>25</x:v>
      </x:c>
      <x:c r="D74" s="55" t="n">
        <x:f>SUMIFS('MEP evidence'!$E$7:$E$1047,'MEP evidence'!$A$7:$A$1047,A74)</x:f>
        <x:v>4</x:v>
      </x:c>
      <x:c r="E74" s="55" t="n">
        <x:f>SUMIFS('MEP evidence'!$I$7:$I$1047,'MEP evidence'!$A$7:$A$1047,A74)</x:f>
        <x:v>1</x:v>
      </x:c>
      <x:c r="F74" s="55" t="str">
        <x:f>IF(D74=0,"Insufficient evidence",IF(D74&lt;3,"Provisional (&lt;3 amendments)","Ranked"))</x:f>
        <x:v>Ranked</x:v>
      </x:c>
      <x:c r="G74" s="55" t="str">
        <x:f>IF(D74=0,"Not assessed",IF(COUNTIFS('MEP evidence'!$A$7:$A$1047,A74,'MEP evidence'!$E$7:$E$1047,1,'MEP evidence'!$F$7:$F$1047,"High")=D74,"High",IF(COUNTIFS('MEP evidence'!$A$7:$A$1047,A74,'MEP evidence'!$E$7:$E$1047,1,'MEP evidence'!$F$7:$F$1047,"Low")&gt;0,"Low","Medium")))</x:f>
        <x:v>High</x:v>
      </x:c>
      <x:c r="H74" s="55" t="n">
        <x:f>COUNTIFS('MEP evidence'!$A$7:$A$1047,A74,'MEP evidence'!$E$7:$E$1047,1,'MEP evidence'!$D$7:$D$1047,"&gt;0")</x:f>
        <x:v>2</x:v>
      </x:c>
      <x:c r="I74" s="55" t="n">
        <x:f>COUNTIFS('MEP evidence'!$A$7:$A$1047,A74,'MEP evidence'!$E$7:$E$1047,1,'MEP evidence'!$D$7:$D$1047,0)</x:f>
        <x:v>2</x:v>
      </x:c>
      <x:c r="J74" s="55" t="n">
        <x:f>COUNTIFS('MEP evidence'!$A$7:$A$1047,A74,'MEP evidence'!$E$7:$E$1047,1,'MEP evidence'!$D$7:$D$1047,"&lt;0")</x:f>
        <x:v>0</x:v>
      </x:c>
      <x:c r="K74" s="55" t="n">
        <x:f>COUNTIFS('MEP evidence'!$A$7:$A$1047,A74,'MEP evidence'!$E$7:$E$1047,1,'MEP evidence'!$L$7:$L$1047,"Yes")</x:f>
        <x:v>0</x:v>
      </x:c>
      <x:c r="L74" s="62" t="str">
        <x:v>Digital Omnibus</x:v>
      </x:c>
      <x:c r="M74" s="62" t="str">
        <x:v>Encryption in transit and at rest; Local biometric storage; Privacy-preserving AI training techniques; Secure processing environments; access separation; anonymisation; data minimisation; minimisation; user-held encryption keys</x:v>
      </x:c>
      <x:c r="N74" s="55" t="str">
        <x:v>Current</x:v>
      </x:c>
      <x:c r="O74" s="64" t="str">
        <x:v>Parliament profile</x:v>
      </x:c>
    </x:row>
    <x:row r="75" ht="52" customHeight="1">
      <x:c r="A75" s="60" t="str">
        <x:v>Eva Maydell</x:v>
      </x:c>
      <x:c r="B75" s="60" t="n">
        <x:f>IF(D75=0,"",1+COUNTIFS($C$7:$C$101,"&gt;"&amp;C75,$D$7:$D$101,"&gt;0"))</x:f>
        <x:v>66</x:v>
      </x:c>
      <x:c r="C75" s="69" t="n">
        <x:f>IF(E75=0,"",ROUND(50*SUMIFS('MEP evidence'!$H$7:$H$1047,'MEP evidence'!$A$7:$A$1047,A75)/E75,10))</x:f>
        <x:v>25</x:v>
      </x:c>
      <x:c r="D75" s="60" t="n">
        <x:f>SUMIFS('MEP evidence'!$E$7:$E$1047,'MEP evidence'!$A$7:$A$1047,A75)</x:f>
        <x:v>4</x:v>
      </x:c>
      <x:c r="E75" s="60" t="n">
        <x:f>SUMIFS('MEP evidence'!$I$7:$I$1047,'MEP evidence'!$A$7:$A$1047,A75)</x:f>
        <x:v>1</x:v>
      </x:c>
      <x:c r="F75" s="60" t="str">
        <x:f>IF(D75=0,"Insufficient evidence",IF(D75&lt;3,"Provisional (&lt;3 amendments)","Ranked"))</x:f>
        <x:v>Ranked</x:v>
      </x:c>
      <x:c r="G75" s="60" t="str">
        <x:f>IF(D75=0,"Not assessed",IF(COUNTIFS('MEP evidence'!$A$7:$A$1047,A75,'MEP evidence'!$E$7:$E$1047,1,'MEP evidence'!$F$7:$F$1047,"High")=D75,"High",IF(COUNTIFS('MEP evidence'!$A$7:$A$1047,A75,'MEP evidence'!$E$7:$E$1047,1,'MEP evidence'!$F$7:$F$1047,"Low")&gt;0,"Low","Medium")))</x:f>
        <x:v>Medium</x:v>
      </x:c>
      <x:c r="H75" s="60" t="n">
        <x:f>COUNTIFS('MEP evidence'!$A$7:$A$1047,A75,'MEP evidence'!$E$7:$E$1047,1,'MEP evidence'!$D$7:$D$1047,"&gt;0")</x:f>
        <x:v>2</x:v>
      </x:c>
      <x:c r="I75" s="60" t="n">
        <x:f>COUNTIFS('MEP evidence'!$A$7:$A$1047,A75,'MEP evidence'!$E$7:$E$1047,1,'MEP evidence'!$D$7:$D$1047,0)</x:f>
        <x:v>2</x:v>
      </x:c>
      <x:c r="J75" s="60" t="n">
        <x:f>COUNTIFS('MEP evidence'!$A$7:$A$1047,A75,'MEP evidence'!$E$7:$E$1047,1,'MEP evidence'!$D$7:$D$1047,"&lt;0")</x:f>
        <x:v>0</x:v>
      </x:c>
      <x:c r="K75" s="60" t="n">
        <x:f>COUNTIFS('MEP evidence'!$A$7:$A$1047,A75,'MEP evidence'!$E$7:$E$1047,1,'MEP evidence'!$L$7:$L$1047,"Yes")</x:f>
        <x:v>1</x:v>
      </x:c>
      <x:c r="L75" s="61" t="str">
        <x:v>Digital Omnibus</x:v>
      </x:c>
      <x:c r="M75" s="61" t="str">
        <x:v>Privacy-enhancing technologies; Pseudonymisation; Recipient-specific re-identification risk; Technical, organisational and contractual barriers to re-identification; anonymisation; re-identification assessment</x:v>
      </x:c>
      <x:c r="N75" s="60" t="str">
        <x:v>Current</x:v>
      </x:c>
      <x:c r="O75" s="63" t="str">
        <x:v>Parliament profile</x:v>
      </x:c>
    </x:row>
    <x:row r="76" ht="34" customHeight="1">
      <x:c r="A76" s="55" t="str">
        <x:v>Nadine Morano</x:v>
      </x:c>
      <x:c r="B76" s="55" t="n">
        <x:f>IF(D76=0,"",1+COUNTIFS($C$7:$C$101,"&gt;"&amp;C76,$D$7:$D$101,"&gt;0"))</x:f>
        <x:v>66</x:v>
      </x:c>
      <x:c r="C76" s="70" t="n">
        <x:f>IF(E76=0,"",ROUND(50*SUMIFS('MEP evidence'!$H$7:$H$1047,'MEP evidence'!$A$7:$A$1047,A76)/E76,10))</x:f>
        <x:v>25</x:v>
      </x:c>
      <x:c r="D76" s="55" t="n">
        <x:f>SUMIFS('MEP evidence'!$E$7:$E$1047,'MEP evidence'!$A$7:$A$1047,A76)</x:f>
        <x:v>2</x:v>
      </x:c>
      <x:c r="E76" s="55" t="n">
        <x:f>SUMIFS('MEP evidence'!$I$7:$I$1047,'MEP evidence'!$A$7:$A$1047,A76)</x:f>
        <x:v>1</x:v>
      </x:c>
      <x:c r="F76" s="55" t="str">
        <x:f>IF(D76=0,"Insufficient evidence",IF(D76&lt;3,"Provisional (&lt;3 amendments)","Ranked"))</x:f>
        <x:v>Provisional (&lt;3 amendments)</x:v>
      </x:c>
      <x:c r="G76" s="55" t="str">
        <x:f>IF(D76=0,"Not assessed",IF(COUNTIFS('MEP evidence'!$A$7:$A$1047,A76,'MEP evidence'!$E$7:$E$1047,1,'MEP evidence'!$F$7:$F$1047,"High")=D76,"High",IF(COUNTIFS('MEP evidence'!$A$7:$A$1047,A76,'MEP evidence'!$E$7:$E$1047,1,'MEP evidence'!$F$7:$F$1047,"Low")&gt;0,"Low","Medium")))</x:f>
        <x:v>Medium</x:v>
      </x:c>
      <x:c r="H76" s="55" t="n">
        <x:f>COUNTIFS('MEP evidence'!$A$7:$A$1047,A76,'MEP evidence'!$E$7:$E$1047,1,'MEP evidence'!$D$7:$D$1047,"&gt;0")</x:f>
        <x:v>1</x:v>
      </x:c>
      <x:c r="I76" s="55" t="n">
        <x:f>COUNTIFS('MEP evidence'!$A$7:$A$1047,A76,'MEP evidence'!$E$7:$E$1047,1,'MEP evidence'!$D$7:$D$1047,0)</x:f>
        <x:v>1</x:v>
      </x:c>
      <x:c r="J76" s="55" t="n">
        <x:f>COUNTIFS('MEP evidence'!$A$7:$A$1047,A76,'MEP evidence'!$E$7:$E$1047,1,'MEP evidence'!$D$7:$D$1047,"&lt;0")</x:f>
        <x:v>0</x:v>
      </x:c>
      <x:c r="K76" s="55" t="n">
        <x:f>COUNTIFS('MEP evidence'!$A$7:$A$1047,A76,'MEP evidence'!$E$7:$E$1047,1,'MEP evidence'!$L$7:$L$1047,"Yes")</x:f>
        <x:v>0</x:v>
      </x:c>
      <x:c r="L76" s="62" t="str">
        <x:v>Digital Omnibus</x:v>
      </x:c>
      <x:c r="M76" s="62" t="str">
        <x:v>Pseudonymisation; Robust encryption; controlled biometric storage; identifiability assessment</x:v>
      </x:c>
      <x:c r="N76" s="55" t="str">
        <x:v>Current</x:v>
      </x:c>
      <x:c r="O76" s="64" t="str">
        <x:v>Parliament profile</x:v>
      </x:c>
    </x:row>
    <x:row r="77" ht="91" customHeight="1">
      <x:c r="A77" s="60" t="str">
        <x:v>François-Xavier Bellamy</x:v>
      </x:c>
      <x:c r="B77" s="60" t="n">
        <x:f>IF(D77=0,"",1+COUNTIFS($C$7:$C$101,"&gt;"&amp;C77,$D$7:$D$101,"&gt;0"))</x:f>
        <x:v>71</x:v>
      </x:c>
      <x:c r="C77" s="69" t="n">
        <x:f>IF(E77=0,"",ROUND(50*SUMIFS('MEP evidence'!$H$7:$H$1047,'MEP evidence'!$A$7:$A$1047,A77)/E77,10))</x:f>
        <x:v>22.2222222222</x:v>
      </x:c>
      <x:c r="D77" s="60" t="n">
        <x:f>SUMIFS('MEP evidence'!$E$7:$E$1047,'MEP evidence'!$A$7:$A$1047,A77)</x:f>
        <x:v>9</x:v>
      </x:c>
      <x:c r="E77" s="60" t="n">
        <x:f>SUMIFS('MEP evidence'!$I$7:$I$1047,'MEP evidence'!$A$7:$A$1047,A77)</x:f>
        <x:v>1</x:v>
      </x:c>
      <x:c r="F77" s="60" t="str">
        <x:f>IF(D77=0,"Insufficient evidence",IF(D77&lt;3,"Provisional (&lt;3 amendments)","Ranked"))</x:f>
        <x:v>Ranked</x:v>
      </x:c>
      <x:c r="G77" s="60" t="str">
        <x:f>IF(D77=0,"Not assessed",IF(COUNTIFS('MEP evidence'!$A$7:$A$1047,A77,'MEP evidence'!$E$7:$E$1047,1,'MEP evidence'!$F$7:$F$1047,"High")=D77,"High",IF(COUNTIFS('MEP evidence'!$A$7:$A$1047,A77,'MEP evidence'!$E$7:$E$1047,1,'MEP evidence'!$F$7:$F$1047,"Low")&gt;0,"Low","Medium")))</x:f>
        <x:v>Medium</x:v>
      </x:c>
      <x:c r="H77" s="60" t="n">
        <x:f>COUNTIFS('MEP evidence'!$A$7:$A$1047,A77,'MEP evidence'!$E$7:$E$1047,1,'MEP evidence'!$D$7:$D$1047,"&gt;0")</x:f>
        <x:v>4</x:v>
      </x:c>
      <x:c r="I77" s="60" t="n">
        <x:f>COUNTIFS('MEP evidence'!$A$7:$A$1047,A77,'MEP evidence'!$E$7:$E$1047,1,'MEP evidence'!$D$7:$D$1047,0)</x:f>
        <x:v>5</x:v>
      </x:c>
      <x:c r="J77" s="60" t="n">
        <x:f>COUNTIFS('MEP evidence'!$A$7:$A$1047,A77,'MEP evidence'!$E$7:$E$1047,1,'MEP evidence'!$D$7:$D$1047,"&lt;0")</x:f>
        <x:v>0</x:v>
      </x:c>
      <x:c r="K77" s="60" t="n">
        <x:f>COUNTIFS('MEP evidence'!$A$7:$A$1047,A77,'MEP evidence'!$E$7:$E$1047,1,'MEP evidence'!$L$7:$L$1047,"Yes")</x:f>
        <x:v>1</x:v>
      </x:c>
      <x:c r="L77" s="61" t="str">
        <x:v>Digital Omnibus</x:v>
      </x:c>
      <x:c r="M77" s="61" t="str">
        <x:v>Anonymisation; Privacy-enhancing technologies; Pseudonymisation; Re-identification; Recipient-specific re-identification risk; Technical means for identifiability assessment; Technical, organisational and contractual barriers to re-identification; anonymisation; entity-relative identifiability; inference; linkability; pseudonymisation; re-identification safeguards; technical and organisational safeguards</x:v>
      </x:c>
      <x:c r="N77" s="60" t="str">
        <x:v>Current</x:v>
      </x:c>
      <x:c r="O77" s="63" t="str">
        <x:v>Parliament profile</x:v>
      </x:c>
    </x:row>
    <x:row r="78" ht="39" customHeight="1">
      <x:c r="A78" s="55" t="str">
        <x:v>José Cepeda</x:v>
      </x:c>
      <x:c r="B78" s="55" t="n">
        <x:f>IF(D78=0,"",1+COUNTIFS($C$7:$C$101,"&gt;"&amp;C78,$D$7:$D$101,"&gt;0"))</x:f>
        <x:v>72</x:v>
      </x:c>
      <x:c r="C78" s="70" t="n">
        <x:f>IF(E78=0,"",ROUND(50*SUMIFS('MEP evidence'!$H$7:$H$1047,'MEP evidence'!$A$7:$A$1047,A78)/E78,10))</x:f>
        <x:v>12.5</x:v>
      </x:c>
      <x:c r="D78" s="55" t="n">
        <x:f>SUMIFS('MEP evidence'!$E$7:$E$1047,'MEP evidence'!$A$7:$A$1047,A78)</x:f>
        <x:v>4</x:v>
      </x:c>
      <x:c r="E78" s="55" t="n">
        <x:f>SUMIFS('MEP evidence'!$I$7:$I$1047,'MEP evidence'!$A$7:$A$1047,A78)</x:f>
        <x:v>1</x:v>
      </x:c>
      <x:c r="F78" s="55" t="str">
        <x:f>IF(D78=0,"Insufficient evidence",IF(D78&lt;3,"Provisional (&lt;3 amendments)","Ranked"))</x:f>
        <x:v>Ranked</x:v>
      </x:c>
      <x:c r="G78" s="55" t="str">
        <x:f>IF(D78=0,"Not assessed",IF(COUNTIFS('MEP evidence'!$A$7:$A$1047,A78,'MEP evidence'!$E$7:$E$1047,1,'MEP evidence'!$F$7:$F$1047,"High")=D78,"High",IF(COUNTIFS('MEP evidence'!$A$7:$A$1047,A78,'MEP evidence'!$E$7:$E$1047,1,'MEP evidence'!$F$7:$F$1047,"Low")&gt;0,"Low","Medium")))</x:f>
        <x:v>Medium</x:v>
      </x:c>
      <x:c r="H78" s="55" t="n">
        <x:f>COUNTIFS('MEP evidence'!$A$7:$A$1047,A78,'MEP evidence'!$E$7:$E$1047,1,'MEP evidence'!$D$7:$D$1047,"&gt;0")</x:f>
        <x:v>1</x:v>
      </x:c>
      <x:c r="I78" s="55" t="n">
        <x:f>COUNTIFS('MEP evidence'!$A$7:$A$1047,A78,'MEP evidence'!$E$7:$E$1047,1,'MEP evidence'!$D$7:$D$1047,0)</x:f>
        <x:v>2</x:v>
      </x:c>
      <x:c r="J78" s="55" t="n">
        <x:f>COUNTIFS('MEP evidence'!$A$7:$A$1047,A78,'MEP evidence'!$E$7:$E$1047,1,'MEP evidence'!$D$7:$D$1047,"&lt;0")</x:f>
        <x:v>1</x:v>
      </x:c>
      <x:c r="K78" s="55" t="n">
        <x:f>COUNTIFS('MEP evidence'!$A$7:$A$1047,A78,'MEP evidence'!$E$7:$E$1047,1,'MEP evidence'!$L$7:$L$1047,"Yes")</x:f>
        <x:v>0</x:v>
      </x:c>
      <x:c r="L78" s="62" t="str">
        <x:v>Digital Omnibus</x:v>
      </x:c>
      <x:c r="M78" s="62" t="str">
        <x:v>Anonymisation; Encryption; Pseudonymisation; Secure processing environments; aggregation; anonymisation; disclosure control; partial access; pseudonymisation</x:v>
      </x:c>
      <x:c r="N78" s="55" t="str">
        <x:v>Current</x:v>
      </x:c>
      <x:c r="O78" s="64" t="str">
        <x:v>Parliament profile</x:v>
      </x:c>
    </x:row>
    <x:row r="79" ht="39" customHeight="1">
      <x:c r="A79" s="60" t="str">
        <x:v>Lina Gálvez</x:v>
      </x:c>
      <x:c r="B79" s="60" t="n">
        <x:f>IF(D79=0,"",1+COUNTIFS($C$7:$C$101,"&gt;"&amp;C79,$D$7:$D$101,"&gt;0"))</x:f>
        <x:v>72</x:v>
      </x:c>
      <x:c r="C79" s="69" t="n">
        <x:f>IF(E79=0,"",ROUND(50*SUMIFS('MEP evidence'!$H$7:$H$1047,'MEP evidence'!$A$7:$A$1047,A79)/E79,10))</x:f>
        <x:v>12.5</x:v>
      </x:c>
      <x:c r="D79" s="60" t="n">
        <x:f>SUMIFS('MEP evidence'!$E$7:$E$1047,'MEP evidence'!$A$7:$A$1047,A79)</x:f>
        <x:v>4</x:v>
      </x:c>
      <x:c r="E79" s="60" t="n">
        <x:f>SUMIFS('MEP evidence'!$I$7:$I$1047,'MEP evidence'!$A$7:$A$1047,A79)</x:f>
        <x:v>1</x:v>
      </x:c>
      <x:c r="F79" s="60" t="str">
        <x:f>IF(D79=0,"Insufficient evidence",IF(D79&lt;3,"Provisional (&lt;3 amendments)","Ranked"))</x:f>
        <x:v>Ranked</x:v>
      </x:c>
      <x:c r="G79" s="60" t="str">
        <x:f>IF(D79=0,"Not assessed",IF(COUNTIFS('MEP evidence'!$A$7:$A$1047,A79,'MEP evidence'!$E$7:$E$1047,1,'MEP evidence'!$F$7:$F$1047,"High")=D79,"High",IF(COUNTIFS('MEP evidence'!$A$7:$A$1047,A79,'MEP evidence'!$E$7:$E$1047,1,'MEP evidence'!$F$7:$F$1047,"Low")&gt;0,"Low","Medium")))</x:f>
        <x:v>Medium</x:v>
      </x:c>
      <x:c r="H79" s="60" t="n">
        <x:f>COUNTIFS('MEP evidence'!$A$7:$A$1047,A79,'MEP evidence'!$E$7:$E$1047,1,'MEP evidence'!$D$7:$D$1047,"&gt;0")</x:f>
        <x:v>1</x:v>
      </x:c>
      <x:c r="I79" s="60" t="n">
        <x:f>COUNTIFS('MEP evidence'!$A$7:$A$1047,A79,'MEP evidence'!$E$7:$E$1047,1,'MEP evidence'!$D$7:$D$1047,0)</x:f>
        <x:v>2</x:v>
      </x:c>
      <x:c r="J79" s="60" t="n">
        <x:f>COUNTIFS('MEP evidence'!$A$7:$A$1047,A79,'MEP evidence'!$E$7:$E$1047,1,'MEP evidence'!$D$7:$D$1047,"&lt;0")</x:f>
        <x:v>1</x:v>
      </x:c>
      <x:c r="K79" s="60" t="n">
        <x:f>COUNTIFS('MEP evidence'!$A$7:$A$1047,A79,'MEP evidence'!$E$7:$E$1047,1,'MEP evidence'!$L$7:$L$1047,"Yes")</x:f>
        <x:v>0</x:v>
      </x:c>
      <x:c r="L79" s="61" t="str">
        <x:v>Digital Omnibus</x:v>
      </x:c>
      <x:c r="M79" s="61" t="str">
        <x:v>Anonymisation; Encryption; Pseudonymisation; Secure processing environments; aggregation; anonymisation; disclosure control; partial access; pseudonymisation</x:v>
      </x:c>
      <x:c r="N79" s="60" t="str">
        <x:v>Current</x:v>
      </x:c>
      <x:c r="O79" s="63" t="str">
        <x:v>Parliament profile</x:v>
      </x:c>
    </x:row>
    <x:row r="80" ht="34" customHeight="1">
      <x:c r="A80" s="55" t="str">
        <x:v>Ondřej Krutílek</x:v>
      </x:c>
      <x:c r="B80" s="55" t="n">
        <x:f>IF(D80=0,"",1+COUNTIFS($C$7:$C$101,"&gt;"&amp;C80,$D$7:$D$101,"&gt;0"))</x:f>
        <x:v>72</x:v>
      </x:c>
      <x:c r="C80" s="70" t="n">
        <x:f>IF(E80=0,"",ROUND(50*SUMIFS('MEP evidence'!$H$7:$H$1047,'MEP evidence'!$A$7:$A$1047,A80)/E80,10))</x:f>
        <x:v>12.5</x:v>
      </x:c>
      <x:c r="D80" s="55" t="n">
        <x:f>SUMIFS('MEP evidence'!$E$7:$E$1047,'MEP evidence'!$A$7:$A$1047,A80)</x:f>
        <x:v>4</x:v>
      </x:c>
      <x:c r="E80" s="55" t="n">
        <x:f>SUMIFS('MEP evidence'!$I$7:$I$1047,'MEP evidence'!$A$7:$A$1047,A80)</x:f>
        <x:v>1</x:v>
      </x:c>
      <x:c r="F80" s="55" t="str">
        <x:f>IF(D80=0,"Insufficient evidence",IF(D80&lt;3,"Provisional (&lt;3 amendments)","Ranked"))</x:f>
        <x:v>Ranked</x:v>
      </x:c>
      <x:c r="G80" s="55" t="str">
        <x:f>IF(D80=0,"Not assessed",IF(COUNTIFS('MEP evidence'!$A$7:$A$1047,A80,'MEP evidence'!$E$7:$E$1047,1,'MEP evidence'!$F$7:$F$1047,"High")=D80,"High",IF(COUNTIFS('MEP evidence'!$A$7:$A$1047,A80,'MEP evidence'!$E$7:$E$1047,1,'MEP evidence'!$F$7:$F$1047,"Low")&gt;0,"Low","Medium")))</x:f>
        <x:v>High</x:v>
      </x:c>
      <x:c r="H80" s="55" t="n">
        <x:f>COUNTIFS('MEP evidence'!$A$7:$A$1047,A80,'MEP evidence'!$E$7:$E$1047,1,'MEP evidence'!$D$7:$D$1047,"&gt;0")</x:f>
        <x:v>1</x:v>
      </x:c>
      <x:c r="I80" s="55" t="n">
        <x:f>COUNTIFS('MEP evidence'!$A$7:$A$1047,A80,'MEP evidence'!$E$7:$E$1047,1,'MEP evidence'!$D$7:$D$1047,0)</x:f>
        <x:v>3</x:v>
      </x:c>
      <x:c r="J80" s="55" t="n">
        <x:f>COUNTIFS('MEP evidence'!$A$7:$A$1047,A80,'MEP evidence'!$E$7:$E$1047,1,'MEP evidence'!$D$7:$D$1047,"&lt;0")</x:f>
        <x:v>0</x:v>
      </x:c>
      <x:c r="K80" s="55" t="n">
        <x:f>COUNTIFS('MEP evidence'!$A$7:$A$1047,A80,'MEP evidence'!$E$7:$E$1047,1,'MEP evidence'!$L$7:$L$1047,"Yes")</x:f>
        <x:v>0</x:v>
      </x:c>
      <x:c r="L80" s="62" t="str">
        <x:v>Digital Omnibus</x:v>
      </x:c>
      <x:c r="M80" s="62" t="str">
        <x:v>Anonymous information; Privacy-preserving AI training techniques; Pseudonymisation; Recipient-specific re-identification risk</x:v>
      </x:c>
      <x:c r="N80" s="55" t="str">
        <x:v>Current</x:v>
      </x:c>
      <x:c r="O80" s="64" t="str">
        <x:v>Parliament profile</x:v>
      </x:c>
    </x:row>
    <x:row r="81" ht="34" customHeight="1">
      <x:c r="A81" s="60" t="str">
        <x:v>Alexandr Vondra</x:v>
      </x:c>
      <x:c r="B81" s="60" t="n">
        <x:f>IF(D81=0,"",1+COUNTIFS($C$7:$C$101,"&gt;"&amp;C81,$D$7:$D$101,"&gt;0"))</x:f>
        <x:v>75</x:v>
      </x:c>
      <x:c r="C81" s="69" t="n">
        <x:f>IF(E81=0,"",ROUND(50*SUMIFS('MEP evidence'!$H$7:$H$1047,'MEP evidence'!$A$7:$A$1047,A81)/E81,10))</x:f>
        <x:v>0</x:v>
      </x:c>
      <x:c r="D81" s="60" t="n">
        <x:f>SUMIFS('MEP evidence'!$E$7:$E$1047,'MEP evidence'!$A$7:$A$1047,A81)</x:f>
        <x:v>1</x:v>
      </x:c>
      <x:c r="E81" s="60" t="n">
        <x:f>SUMIFS('MEP evidence'!$I$7:$I$1047,'MEP evidence'!$A$7:$A$1047,A81)</x:f>
        <x:v>1</x:v>
      </x:c>
      <x:c r="F81" s="60" t="str">
        <x:f>IF(D81=0,"Insufficient evidence",IF(D81&lt;3,"Provisional (&lt;3 amendments)","Ranked"))</x:f>
        <x:v>Provisional (&lt;3 amendments)</x:v>
      </x:c>
      <x:c r="G81" s="60" t="str">
        <x:f>IF(D81=0,"Not assessed",IF(COUNTIFS('MEP evidence'!$A$7:$A$1047,A81,'MEP evidence'!$E$7:$E$1047,1,'MEP evidence'!$F$7:$F$1047,"High")=D81,"High",IF(COUNTIFS('MEP evidence'!$A$7:$A$1047,A81,'MEP evidence'!$E$7:$E$1047,1,'MEP evidence'!$F$7:$F$1047,"Low")&gt;0,"Low","Medium")))</x:f>
        <x:v>High</x:v>
      </x:c>
      <x:c r="H81" s="60" t="n">
        <x:f>COUNTIFS('MEP evidence'!$A$7:$A$1047,A81,'MEP evidence'!$E$7:$E$1047,1,'MEP evidence'!$D$7:$D$1047,"&gt;0")</x:f>
        <x:v>0</x:v>
      </x:c>
      <x:c r="I81" s="60" t="n">
        <x:f>COUNTIFS('MEP evidence'!$A$7:$A$1047,A81,'MEP evidence'!$E$7:$E$1047,1,'MEP evidence'!$D$7:$D$1047,0)</x:f>
        <x:v>1</x:v>
      </x:c>
      <x:c r="J81" s="60" t="n">
        <x:f>COUNTIFS('MEP evidence'!$A$7:$A$1047,A81,'MEP evidence'!$E$7:$E$1047,1,'MEP evidence'!$D$7:$D$1047,"&lt;0")</x:f>
        <x:v>0</x:v>
      </x:c>
      <x:c r="K81" s="60" t="n">
        <x:f>COUNTIFS('MEP evidence'!$A$7:$A$1047,A81,'MEP evidence'!$E$7:$E$1047,1,'MEP evidence'!$L$7:$L$1047,"Yes")</x:f>
        <x:v>0</x:v>
      </x:c>
      <x:c r="L81" s="61" t="str">
        <x:v>Digital Omnibus</x:v>
      </x:c>
      <x:c r="M81" s="61" t="str">
        <x:v>Privacy-preserving AI training techniques</x:v>
      </x:c>
      <x:c r="N81" s="60" t="str">
        <x:v>Current</x:v>
      </x:c>
      <x:c r="O81" s="63" t="str">
        <x:v>Parliament profile</x:v>
      </x:c>
    </x:row>
    <x:row r="82" ht="34" customHeight="1">
      <x:c r="A82" s="55" t="str">
        <x:v>Alice Teodorescu Måwe</x:v>
      </x:c>
      <x:c r="B82" s="55" t="n">
        <x:f>IF(D82=0,"",1+COUNTIFS($C$7:$C$101,"&gt;"&amp;C82,$D$7:$D$101,"&gt;0"))</x:f>
        <x:v>75</x:v>
      </x:c>
      <x:c r="C82" s="70" t="n">
        <x:f>IF(E82=0,"",ROUND(50*SUMIFS('MEP evidence'!$H$7:$H$1047,'MEP evidence'!$A$7:$A$1047,A82)/E82,10))</x:f>
        <x:v>0</x:v>
      </x:c>
      <x:c r="D82" s="55" t="n">
        <x:f>SUMIFS('MEP evidence'!$E$7:$E$1047,'MEP evidence'!$A$7:$A$1047,A82)</x:f>
        <x:v>1</x:v>
      </x:c>
      <x:c r="E82" s="55" t="n">
        <x:f>SUMIFS('MEP evidence'!$I$7:$I$1047,'MEP evidence'!$A$7:$A$1047,A82)</x:f>
        <x:v>1</x:v>
      </x:c>
      <x:c r="F82" s="55" t="str">
        <x:f>IF(D82=0,"Insufficient evidence",IF(D82&lt;3,"Provisional (&lt;3 amendments)","Ranked"))</x:f>
        <x:v>Provisional (&lt;3 amendments)</x:v>
      </x:c>
      <x:c r="G82" s="55" t="str">
        <x:f>IF(D82=0,"Not assessed",IF(COUNTIFS('MEP evidence'!$A$7:$A$1047,A82,'MEP evidence'!$E$7:$E$1047,1,'MEP evidence'!$F$7:$F$1047,"High")=D82,"High",IF(COUNTIFS('MEP evidence'!$A$7:$A$1047,A82,'MEP evidence'!$E$7:$E$1047,1,'MEP evidence'!$F$7:$F$1047,"Low")&gt;0,"Low","Medium")))</x:f>
        <x:v>High</x:v>
      </x:c>
      <x:c r="H82" s="55" t="n">
        <x:f>COUNTIFS('MEP evidence'!$A$7:$A$1047,A82,'MEP evidence'!$E$7:$E$1047,1,'MEP evidence'!$D$7:$D$1047,"&gt;0")</x:f>
        <x:v>0</x:v>
      </x:c>
      <x:c r="I82" s="55" t="n">
        <x:f>COUNTIFS('MEP evidence'!$A$7:$A$1047,A82,'MEP evidence'!$E$7:$E$1047,1,'MEP evidence'!$D$7:$D$1047,0)</x:f>
        <x:v>1</x:v>
      </x:c>
      <x:c r="J82" s="55" t="n">
        <x:f>COUNTIFS('MEP evidence'!$A$7:$A$1047,A82,'MEP evidence'!$E$7:$E$1047,1,'MEP evidence'!$D$7:$D$1047,"&lt;0")</x:f>
        <x:v>0</x:v>
      </x:c>
      <x:c r="K82" s="55" t="n">
        <x:f>COUNTIFS('MEP evidence'!$A$7:$A$1047,A82,'MEP evidence'!$E$7:$E$1047,1,'MEP evidence'!$L$7:$L$1047,"Yes")</x:f>
        <x:v>0</x:v>
      </x:c>
      <x:c r="L82" s="62" t="str">
        <x:v>Digital Omnibus</x:v>
      </x:c>
      <x:c r="M82" s="62" t="str">
        <x:v>Encryption; technical protection measures</x:v>
      </x:c>
      <x:c r="N82" s="55" t="str">
        <x:v>Current</x:v>
      </x:c>
      <x:c r="O82" s="64" t="str">
        <x:v>Parliament profile</x:v>
      </x:c>
    </x:row>
    <x:row r="83" ht="34" customHeight="1">
      <x:c r="A83" s="60" t="str">
        <x:v>Dario Nardella</x:v>
      </x:c>
      <x:c r="B83" s="60" t="n">
        <x:f>IF(D83=0,"",1+COUNTIFS($C$7:$C$101,"&gt;"&amp;C83,$D$7:$D$101,"&gt;0"))</x:f>
        <x:v>75</x:v>
      </x:c>
      <x:c r="C83" s="69" t="n">
        <x:f>IF(E83=0,"",ROUND(50*SUMIFS('MEP evidence'!$H$7:$H$1047,'MEP evidence'!$A$7:$A$1047,A83)/E83,10))</x:f>
        <x:v>0</x:v>
      </x:c>
      <x:c r="D83" s="60" t="n">
        <x:f>SUMIFS('MEP evidence'!$E$7:$E$1047,'MEP evidence'!$A$7:$A$1047,A83)</x:f>
        <x:v>1</x:v>
      </x:c>
      <x:c r="E83" s="60" t="n">
        <x:f>SUMIFS('MEP evidence'!$I$7:$I$1047,'MEP evidence'!$A$7:$A$1047,A83)</x:f>
        <x:v>1</x:v>
      </x:c>
      <x:c r="F83" s="60" t="str">
        <x:f>IF(D83=0,"Insufficient evidence",IF(D83&lt;3,"Provisional (&lt;3 amendments)","Ranked"))</x:f>
        <x:v>Provisional (&lt;3 amendments)</x:v>
      </x:c>
      <x:c r="G83" s="60" t="str">
        <x:f>IF(D83=0,"Not assessed",IF(COUNTIFS('MEP evidence'!$A$7:$A$1047,A83,'MEP evidence'!$E$7:$E$1047,1,'MEP evidence'!$F$7:$F$1047,"High")=D83,"High",IF(COUNTIFS('MEP evidence'!$A$7:$A$1047,A83,'MEP evidence'!$E$7:$E$1047,1,'MEP evidence'!$F$7:$F$1047,"Low")&gt;0,"Low","Medium")))</x:f>
        <x:v>High</x:v>
      </x:c>
      <x:c r="H83" s="60" t="n">
        <x:f>COUNTIFS('MEP evidence'!$A$7:$A$1047,A83,'MEP evidence'!$E$7:$E$1047,1,'MEP evidence'!$D$7:$D$1047,"&gt;0")</x:f>
        <x:v>0</x:v>
      </x:c>
      <x:c r="I83" s="60" t="n">
        <x:f>COUNTIFS('MEP evidence'!$A$7:$A$1047,A83,'MEP evidence'!$E$7:$E$1047,1,'MEP evidence'!$D$7:$D$1047,0)</x:f>
        <x:v>1</x:v>
      </x:c>
      <x:c r="J83" s="60" t="n">
        <x:f>COUNTIFS('MEP evidence'!$A$7:$A$1047,A83,'MEP evidence'!$E$7:$E$1047,1,'MEP evidence'!$D$7:$D$1047,"&lt;0")</x:f>
        <x:v>0</x:v>
      </x:c>
      <x:c r="K83" s="60" t="n">
        <x:f>COUNTIFS('MEP evidence'!$A$7:$A$1047,A83,'MEP evidence'!$E$7:$E$1047,1,'MEP evidence'!$L$7:$L$1047,"Yes")</x:f>
        <x:v>0</x:v>
      </x:c>
      <x:c r="L83" s="61" t="str">
        <x:v>Digital Omnibus</x:v>
      </x:c>
      <x:c r="M83" s="61" t="str">
        <x:v>Pseudonymisation; re-identification risk assessment</x:v>
      </x:c>
      <x:c r="N83" s="60" t="str">
        <x:v>Current</x:v>
      </x:c>
      <x:c r="O83" s="63" t="str">
        <x:v>Parliament profile</x:v>
      </x:c>
    </x:row>
    <x:row r="84" ht="34" customHeight="1">
      <x:c r="A84" s="55" t="str">
        <x:v>Francesco Torselli</x:v>
      </x:c>
      <x:c r="B84" s="55" t="n">
        <x:f>IF(D84=0,"",1+COUNTIFS($C$7:$C$101,"&gt;"&amp;C84,$D$7:$D$101,"&gt;0"))</x:f>
        <x:v>75</x:v>
      </x:c>
      <x:c r="C84" s="70" t="n">
        <x:f>IF(E84=0,"",ROUND(50*SUMIFS('MEP evidence'!$H$7:$H$1047,'MEP evidence'!$A$7:$A$1047,A84)/E84,10))</x:f>
        <x:v>0</x:v>
      </x:c>
      <x:c r="D84" s="55" t="n">
        <x:f>SUMIFS('MEP evidence'!$E$7:$E$1047,'MEP evidence'!$A$7:$A$1047,A84)</x:f>
        <x:v>1</x:v>
      </x:c>
      <x:c r="E84" s="55" t="n">
        <x:f>SUMIFS('MEP evidence'!$I$7:$I$1047,'MEP evidence'!$A$7:$A$1047,A84)</x:f>
        <x:v>1</x:v>
      </x:c>
      <x:c r="F84" s="55" t="str">
        <x:f>IF(D84=0,"Insufficient evidence",IF(D84&lt;3,"Provisional (&lt;3 amendments)","Ranked"))</x:f>
        <x:v>Provisional (&lt;3 amendments)</x:v>
      </x:c>
      <x:c r="G84" s="55" t="str">
        <x:f>IF(D84=0,"Not assessed",IF(COUNTIFS('MEP evidence'!$A$7:$A$1047,A84,'MEP evidence'!$E$7:$E$1047,1,'MEP evidence'!$F$7:$F$1047,"High")=D84,"High",IF(COUNTIFS('MEP evidence'!$A$7:$A$1047,A84,'MEP evidence'!$E$7:$E$1047,1,'MEP evidence'!$F$7:$F$1047,"Low")&gt;0,"Low","Medium")))</x:f>
        <x:v>High</x:v>
      </x:c>
      <x:c r="H84" s="55" t="n">
        <x:f>COUNTIFS('MEP evidence'!$A$7:$A$1047,A84,'MEP evidence'!$E$7:$E$1047,1,'MEP evidence'!$D$7:$D$1047,"&gt;0")</x:f>
        <x:v>0</x:v>
      </x:c>
      <x:c r="I84" s="55" t="n">
        <x:f>COUNTIFS('MEP evidence'!$A$7:$A$1047,A84,'MEP evidence'!$E$7:$E$1047,1,'MEP evidence'!$D$7:$D$1047,0)</x:f>
        <x:v>1</x:v>
      </x:c>
      <x:c r="J84" s="55" t="n">
        <x:f>COUNTIFS('MEP evidence'!$A$7:$A$1047,A84,'MEP evidence'!$E$7:$E$1047,1,'MEP evidence'!$D$7:$D$1047,"&lt;0")</x:f>
        <x:v>0</x:v>
      </x:c>
      <x:c r="K84" s="55" t="n">
        <x:f>COUNTIFS('MEP evidence'!$A$7:$A$1047,A84,'MEP evidence'!$E$7:$E$1047,1,'MEP evidence'!$L$7:$L$1047,"Yes")</x:f>
        <x:v>0</x:v>
      </x:c>
      <x:c r="L84" s="62" t="str">
        <x:v>Digital Omnibus</x:v>
      </x:c>
      <x:c r="M84" s="62" t="str">
        <x:v>Pseudonymisation; re-identification risk assessment</x:v>
      </x:c>
      <x:c r="N84" s="55" t="str">
        <x:v>Current</x:v>
      </x:c>
      <x:c r="O84" s="64" t="str">
        <x:v>Parliament profile</x:v>
      </x:c>
    </x:row>
    <x:row r="85" ht="34" customHeight="1">
      <x:c r="A85" s="60" t="str">
        <x:v>Jan Farský</x:v>
      </x:c>
      <x:c r="B85" s="60" t="n">
        <x:f>IF(D85=0,"",1+COUNTIFS($C$7:$C$101,"&gt;"&amp;C85,$D$7:$D$101,"&gt;0"))</x:f>
        <x:v>75</x:v>
      </x:c>
      <x:c r="C85" s="69" t="n">
        <x:f>IF(E85=0,"",ROUND(50*SUMIFS('MEP evidence'!$H$7:$H$1047,'MEP evidence'!$A$7:$A$1047,A85)/E85,10))</x:f>
        <x:v>0</x:v>
      </x:c>
      <x:c r="D85" s="60" t="n">
        <x:f>SUMIFS('MEP evidence'!$E$7:$E$1047,'MEP evidence'!$A$7:$A$1047,A85)</x:f>
        <x:v>1</x:v>
      </x:c>
      <x:c r="E85" s="60" t="n">
        <x:f>SUMIFS('MEP evidence'!$I$7:$I$1047,'MEP evidence'!$A$7:$A$1047,A85)</x:f>
        <x:v>1</x:v>
      </x:c>
      <x:c r="F85" s="60" t="str">
        <x:f>IF(D85=0,"Insufficient evidence",IF(D85&lt;3,"Provisional (&lt;3 amendments)","Ranked"))</x:f>
        <x:v>Provisional (&lt;3 amendments)</x:v>
      </x:c>
      <x:c r="G85" s="60" t="str">
        <x:f>IF(D85=0,"Not assessed",IF(COUNTIFS('MEP evidence'!$A$7:$A$1047,A85,'MEP evidence'!$E$7:$E$1047,1,'MEP evidence'!$F$7:$F$1047,"High")=D85,"High",IF(COUNTIFS('MEP evidence'!$A$7:$A$1047,A85,'MEP evidence'!$E$7:$E$1047,1,'MEP evidence'!$F$7:$F$1047,"Low")&gt;0,"Low","Medium")))</x:f>
        <x:v>High</x:v>
      </x:c>
      <x:c r="H85" s="60" t="n">
        <x:f>COUNTIFS('MEP evidence'!$A$7:$A$1047,A85,'MEP evidence'!$E$7:$E$1047,1,'MEP evidence'!$D$7:$D$1047,"&gt;0")</x:f>
        <x:v>0</x:v>
      </x:c>
      <x:c r="I85" s="60" t="n">
        <x:f>COUNTIFS('MEP evidence'!$A$7:$A$1047,A85,'MEP evidence'!$E$7:$E$1047,1,'MEP evidence'!$D$7:$D$1047,0)</x:f>
        <x:v>1</x:v>
      </x:c>
      <x:c r="J85" s="60" t="n">
        <x:f>COUNTIFS('MEP evidence'!$A$7:$A$1047,A85,'MEP evidence'!$E$7:$E$1047,1,'MEP evidence'!$D$7:$D$1047,"&lt;0")</x:f>
        <x:v>0</x:v>
      </x:c>
      <x:c r="K85" s="60" t="n">
        <x:f>COUNTIFS('MEP evidence'!$A$7:$A$1047,A85,'MEP evidence'!$E$7:$E$1047,1,'MEP evidence'!$L$7:$L$1047,"Yes")</x:f>
        <x:v>0</x:v>
      </x:c>
      <x:c r="L85" s="61" t="str">
        <x:v>Digital Omnibus</x:v>
      </x:c>
      <x:c r="M85" s="61" t="str">
        <x:v>Privacy-preserving AI training techniques</x:v>
      </x:c>
      <x:c r="N85" s="60" t="str">
        <x:v>Current</x:v>
      </x:c>
      <x:c r="O85" s="63" t="str">
        <x:v>Parliament profile</x:v>
      </x:c>
    </x:row>
    <x:row r="86" ht="34" customHeight="1">
      <x:c r="A86" s="55" t="str">
        <x:v>Jana Nagyová</x:v>
      </x:c>
      <x:c r="B86" s="55" t="n">
        <x:f>IF(D86=0,"",1+COUNTIFS($C$7:$C$101,"&gt;"&amp;C86,$D$7:$D$101,"&gt;0"))</x:f>
        <x:v>75</x:v>
      </x:c>
      <x:c r="C86" s="70" t="n">
        <x:f>IF(E86=0,"",ROUND(50*SUMIFS('MEP evidence'!$H$7:$H$1047,'MEP evidence'!$A$7:$A$1047,A86)/E86,10))</x:f>
        <x:v>0</x:v>
      </x:c>
      <x:c r="D86" s="55" t="n">
        <x:f>SUMIFS('MEP evidence'!$E$7:$E$1047,'MEP evidence'!$A$7:$A$1047,A86)</x:f>
        <x:v>1</x:v>
      </x:c>
      <x:c r="E86" s="55" t="n">
        <x:f>SUMIFS('MEP evidence'!$I$7:$I$1047,'MEP evidence'!$A$7:$A$1047,A86)</x:f>
        <x:v>1</x:v>
      </x:c>
      <x:c r="F86" s="55" t="str">
        <x:f>IF(D86=0,"Insufficient evidence",IF(D86&lt;3,"Provisional (&lt;3 amendments)","Ranked"))</x:f>
        <x:v>Provisional (&lt;3 amendments)</x:v>
      </x:c>
      <x:c r="G86" s="55" t="str">
        <x:f>IF(D86=0,"Not assessed",IF(COUNTIFS('MEP evidence'!$A$7:$A$1047,A86,'MEP evidence'!$E$7:$E$1047,1,'MEP evidence'!$F$7:$F$1047,"High")=D86,"High",IF(COUNTIFS('MEP evidence'!$A$7:$A$1047,A86,'MEP evidence'!$E$7:$E$1047,1,'MEP evidence'!$F$7:$F$1047,"Low")&gt;0,"Low","Medium")))</x:f>
        <x:v>High</x:v>
      </x:c>
      <x:c r="H86" s="55" t="n">
        <x:f>COUNTIFS('MEP evidence'!$A$7:$A$1047,A86,'MEP evidence'!$E$7:$E$1047,1,'MEP evidence'!$D$7:$D$1047,"&gt;0")</x:f>
        <x:v>0</x:v>
      </x:c>
      <x:c r="I86" s="55" t="n">
        <x:f>COUNTIFS('MEP evidence'!$A$7:$A$1047,A86,'MEP evidence'!$E$7:$E$1047,1,'MEP evidence'!$D$7:$D$1047,0)</x:f>
        <x:v>1</x:v>
      </x:c>
      <x:c r="J86" s="55" t="n">
        <x:f>COUNTIFS('MEP evidence'!$A$7:$A$1047,A86,'MEP evidence'!$E$7:$E$1047,1,'MEP evidence'!$D$7:$D$1047,"&lt;0")</x:f>
        <x:v>0</x:v>
      </x:c>
      <x:c r="K86" s="55" t="n">
        <x:f>COUNTIFS('MEP evidence'!$A$7:$A$1047,A86,'MEP evidence'!$E$7:$E$1047,1,'MEP evidence'!$L$7:$L$1047,"Yes")</x:f>
        <x:v>0</x:v>
      </x:c>
      <x:c r="L86" s="62" t="str">
        <x:v>Digital Omnibus</x:v>
      </x:c>
      <x:c r="M86" s="62" t="str">
        <x:v>Privacy-preserving AI training techniques</x:v>
      </x:c>
      <x:c r="N86" s="55" t="str">
        <x:v>Current</x:v>
      </x:c>
      <x:c r="O86" s="64" t="str">
        <x:v>Parliament profile</x:v>
      </x:c>
    </x:row>
    <x:row r="87" ht="34" customHeight="1">
      <x:c r="A87" s="60" t="str">
        <x:v>Jaroslav Bžoch</x:v>
      </x:c>
      <x:c r="B87" s="60" t="n">
        <x:f>IF(D87=0,"",1+COUNTIFS($C$7:$C$101,"&gt;"&amp;C87,$D$7:$D$101,"&gt;0"))</x:f>
        <x:v>75</x:v>
      </x:c>
      <x:c r="C87" s="69" t="n">
        <x:f>IF(E87=0,"",ROUND(50*SUMIFS('MEP evidence'!$H$7:$H$1047,'MEP evidence'!$A$7:$A$1047,A87)/E87,10))</x:f>
        <x:v>0</x:v>
      </x:c>
      <x:c r="D87" s="60" t="n">
        <x:f>SUMIFS('MEP evidence'!$E$7:$E$1047,'MEP evidence'!$A$7:$A$1047,A87)</x:f>
        <x:v>1</x:v>
      </x:c>
      <x:c r="E87" s="60" t="n">
        <x:f>SUMIFS('MEP evidence'!$I$7:$I$1047,'MEP evidence'!$A$7:$A$1047,A87)</x:f>
        <x:v>1</x:v>
      </x:c>
      <x:c r="F87" s="60" t="str">
        <x:f>IF(D87=0,"Insufficient evidence",IF(D87&lt;3,"Provisional (&lt;3 amendments)","Ranked"))</x:f>
        <x:v>Provisional (&lt;3 amendments)</x:v>
      </x:c>
      <x:c r="G87" s="60" t="str">
        <x:f>IF(D87=0,"Not assessed",IF(COUNTIFS('MEP evidence'!$A$7:$A$1047,A87,'MEP evidence'!$E$7:$E$1047,1,'MEP evidence'!$F$7:$F$1047,"High")=D87,"High",IF(COUNTIFS('MEP evidence'!$A$7:$A$1047,A87,'MEP evidence'!$E$7:$E$1047,1,'MEP evidence'!$F$7:$F$1047,"Low")&gt;0,"Low","Medium")))</x:f>
        <x:v>High</x:v>
      </x:c>
      <x:c r="H87" s="60" t="n">
        <x:f>COUNTIFS('MEP evidence'!$A$7:$A$1047,A87,'MEP evidence'!$E$7:$E$1047,1,'MEP evidence'!$D$7:$D$1047,"&gt;0")</x:f>
        <x:v>0</x:v>
      </x:c>
      <x:c r="I87" s="60" t="n">
        <x:f>COUNTIFS('MEP evidence'!$A$7:$A$1047,A87,'MEP evidence'!$E$7:$E$1047,1,'MEP evidence'!$D$7:$D$1047,0)</x:f>
        <x:v>1</x:v>
      </x:c>
      <x:c r="J87" s="60" t="n">
        <x:f>COUNTIFS('MEP evidence'!$A$7:$A$1047,A87,'MEP evidence'!$E$7:$E$1047,1,'MEP evidence'!$D$7:$D$1047,"&lt;0")</x:f>
        <x:v>0</x:v>
      </x:c>
      <x:c r="K87" s="60" t="n">
        <x:f>COUNTIFS('MEP evidence'!$A$7:$A$1047,A87,'MEP evidence'!$E$7:$E$1047,1,'MEP evidence'!$L$7:$L$1047,"Yes")</x:f>
        <x:v>0</x:v>
      </x:c>
      <x:c r="L87" s="61" t="str">
        <x:v>Digital Omnibus</x:v>
      </x:c>
      <x:c r="M87" s="61" t="str">
        <x:v>Privacy-preserving AI training techniques</x:v>
      </x:c>
      <x:c r="N87" s="60" t="str">
        <x:v>Current</x:v>
      </x:c>
      <x:c r="O87" s="63" t="str">
        <x:v>Parliament profile</x:v>
      </x:c>
    </x:row>
    <x:row r="88" ht="34" customHeight="1">
      <x:c r="A88" s="55" t="str">
        <x:v>Lukas Mandl</x:v>
      </x:c>
      <x:c r="B88" s="55" t="n">
        <x:f>IF(D88=0,"",1+COUNTIFS($C$7:$C$101,"&gt;"&amp;C88,$D$7:$D$101,"&gt;0"))</x:f>
        <x:v>75</x:v>
      </x:c>
      <x:c r="C88" s="70" t="n">
        <x:f>IF(E88=0,"",ROUND(50*SUMIFS('MEP evidence'!$H$7:$H$1047,'MEP evidence'!$A$7:$A$1047,A88)/E88,10))</x:f>
        <x:v>0</x:v>
      </x:c>
      <x:c r="D88" s="55" t="n">
        <x:f>SUMIFS('MEP evidence'!$E$7:$E$1047,'MEP evidence'!$A$7:$A$1047,A88)</x:f>
        <x:v>1</x:v>
      </x:c>
      <x:c r="E88" s="55" t="n">
        <x:f>SUMIFS('MEP evidence'!$I$7:$I$1047,'MEP evidence'!$A$7:$A$1047,A88)</x:f>
        <x:v>1</x:v>
      </x:c>
      <x:c r="F88" s="55" t="str">
        <x:f>IF(D88=0,"Insufficient evidence",IF(D88&lt;3,"Provisional (&lt;3 amendments)","Ranked"))</x:f>
        <x:v>Provisional (&lt;3 amendments)</x:v>
      </x:c>
      <x:c r="G88" s="55" t="str">
        <x:f>IF(D88=0,"Not assessed",IF(COUNTIFS('MEP evidence'!$A$7:$A$1047,A88,'MEP evidence'!$E$7:$E$1047,1,'MEP evidence'!$F$7:$F$1047,"High")=D88,"High",IF(COUNTIFS('MEP evidence'!$A$7:$A$1047,A88,'MEP evidence'!$E$7:$E$1047,1,'MEP evidence'!$F$7:$F$1047,"Low")&gt;0,"Low","Medium")))</x:f>
        <x:v>High</x:v>
      </x:c>
      <x:c r="H88" s="55" t="n">
        <x:f>COUNTIFS('MEP evidence'!$A$7:$A$1047,A88,'MEP evidence'!$E$7:$E$1047,1,'MEP evidence'!$D$7:$D$1047,"&gt;0")</x:f>
        <x:v>0</x:v>
      </x:c>
      <x:c r="I88" s="55" t="n">
        <x:f>COUNTIFS('MEP evidence'!$A$7:$A$1047,A88,'MEP evidence'!$E$7:$E$1047,1,'MEP evidence'!$D$7:$D$1047,0)</x:f>
        <x:v>1</x:v>
      </x:c>
      <x:c r="J88" s="55" t="n">
        <x:f>COUNTIFS('MEP evidence'!$A$7:$A$1047,A88,'MEP evidence'!$E$7:$E$1047,1,'MEP evidence'!$D$7:$D$1047,"&lt;0")</x:f>
        <x:v>0</x:v>
      </x:c>
      <x:c r="K88" s="55" t="n">
        <x:f>COUNTIFS('MEP evidence'!$A$7:$A$1047,A88,'MEP evidence'!$E$7:$E$1047,1,'MEP evidence'!$L$7:$L$1047,"Yes")</x:f>
        <x:v>0</x:v>
      </x:c>
      <x:c r="L88" s="62" t="str">
        <x:v>Digital Omnibus</x:v>
      </x:c>
      <x:c r="M88" s="62" t="str">
        <x:v>Privacy-preserving AI training techniques</x:v>
      </x:c>
      <x:c r="N88" s="55" t="str">
        <x:v>Current</x:v>
      </x:c>
      <x:c r="O88" s="64" t="str">
        <x:v>Parliament profile</x:v>
      </x:c>
    </x:row>
    <x:row r="89" ht="34" customHeight="1">
      <x:c r="A89" s="60" t="str">
        <x:v>Michał Wawrykiewicz</x:v>
      </x:c>
      <x:c r="B89" s="60" t="n">
        <x:f>IF(D89=0,"",1+COUNTIFS($C$7:$C$101,"&gt;"&amp;C89,$D$7:$D$101,"&gt;0"))</x:f>
        <x:v>75</x:v>
      </x:c>
      <x:c r="C89" s="69" t="n">
        <x:f>IF(E89=0,"",ROUND(50*SUMIFS('MEP evidence'!$H$7:$H$1047,'MEP evidence'!$A$7:$A$1047,A89)/E89,10))</x:f>
        <x:v>0</x:v>
      </x:c>
      <x:c r="D89" s="60" t="n">
        <x:f>SUMIFS('MEP evidence'!$E$7:$E$1047,'MEP evidence'!$A$7:$A$1047,A89)</x:f>
        <x:v>1</x:v>
      </x:c>
      <x:c r="E89" s="60" t="n">
        <x:f>SUMIFS('MEP evidence'!$I$7:$I$1047,'MEP evidence'!$A$7:$A$1047,A89)</x:f>
        <x:v>1</x:v>
      </x:c>
      <x:c r="F89" s="60" t="str">
        <x:f>IF(D89=0,"Insufficient evidence",IF(D89&lt;3,"Provisional (&lt;3 amendments)","Ranked"))</x:f>
        <x:v>Provisional (&lt;3 amendments)</x:v>
      </x:c>
      <x:c r="G89" s="60" t="str">
        <x:f>IF(D89=0,"Not assessed",IF(COUNTIFS('MEP evidence'!$A$7:$A$1047,A89,'MEP evidence'!$E$7:$E$1047,1,'MEP evidence'!$F$7:$F$1047,"High")=D89,"High",IF(COUNTIFS('MEP evidence'!$A$7:$A$1047,A89,'MEP evidence'!$E$7:$E$1047,1,'MEP evidence'!$F$7:$F$1047,"Low")&gt;0,"Low","Medium")))</x:f>
        <x:v>High</x:v>
      </x:c>
      <x:c r="H89" s="60" t="n">
        <x:f>COUNTIFS('MEP evidence'!$A$7:$A$1047,A89,'MEP evidence'!$E$7:$E$1047,1,'MEP evidence'!$D$7:$D$1047,"&gt;0")</x:f>
        <x:v>0</x:v>
      </x:c>
      <x:c r="I89" s="60" t="n">
        <x:f>COUNTIFS('MEP evidence'!$A$7:$A$1047,A89,'MEP evidence'!$E$7:$E$1047,1,'MEP evidence'!$D$7:$D$1047,0)</x:f>
        <x:v>1</x:v>
      </x:c>
      <x:c r="J89" s="60" t="n">
        <x:f>COUNTIFS('MEP evidence'!$A$7:$A$1047,A89,'MEP evidence'!$E$7:$E$1047,1,'MEP evidence'!$D$7:$D$1047,"&lt;0")</x:f>
        <x:v>0</x:v>
      </x:c>
      <x:c r="K89" s="60" t="n">
        <x:f>COUNTIFS('MEP evidence'!$A$7:$A$1047,A89,'MEP evidence'!$E$7:$E$1047,1,'MEP evidence'!$L$7:$L$1047,"Yes")</x:f>
        <x:v>0</x:v>
      </x:c>
      <x:c r="L89" s="61" t="str">
        <x:v>Digital Omnibus</x:v>
      </x:c>
      <x:c r="M89" s="61" t="str">
        <x:v>Privacy-preserving AI training techniques</x:v>
      </x:c>
      <x:c r="N89" s="60" t="str">
        <x:v>Current</x:v>
      </x:c>
      <x:c r="O89" s="63" t="str">
        <x:v>Parliament profile</x:v>
      </x:c>
    </x:row>
    <x:row r="90" ht="34" customHeight="1">
      <x:c r="A90" s="55" t="str">
        <x:v>Ondřej Knotek</x:v>
      </x:c>
      <x:c r="B90" s="55" t="n">
        <x:f>IF(D90=0,"",1+COUNTIFS($C$7:$C$101,"&gt;"&amp;C90,$D$7:$D$101,"&gt;0"))</x:f>
        <x:v>75</x:v>
      </x:c>
      <x:c r="C90" s="70" t="n">
        <x:f>IF(E90=0,"",ROUND(50*SUMIFS('MEP evidence'!$H$7:$H$1047,'MEP evidence'!$A$7:$A$1047,A90)/E90,10))</x:f>
        <x:v>0</x:v>
      </x:c>
      <x:c r="D90" s="55" t="n">
        <x:f>SUMIFS('MEP evidence'!$E$7:$E$1047,'MEP evidence'!$A$7:$A$1047,A90)</x:f>
        <x:v>1</x:v>
      </x:c>
      <x:c r="E90" s="55" t="n">
        <x:f>SUMIFS('MEP evidence'!$I$7:$I$1047,'MEP evidence'!$A$7:$A$1047,A90)</x:f>
        <x:v>1</x:v>
      </x:c>
      <x:c r="F90" s="55" t="str">
        <x:f>IF(D90=0,"Insufficient evidence",IF(D90&lt;3,"Provisional (&lt;3 amendments)","Ranked"))</x:f>
        <x:v>Provisional (&lt;3 amendments)</x:v>
      </x:c>
      <x:c r="G90" s="55" t="str">
        <x:f>IF(D90=0,"Not assessed",IF(COUNTIFS('MEP evidence'!$A$7:$A$1047,A90,'MEP evidence'!$E$7:$E$1047,1,'MEP evidence'!$F$7:$F$1047,"High")=D90,"High",IF(COUNTIFS('MEP evidence'!$A$7:$A$1047,A90,'MEP evidence'!$E$7:$E$1047,1,'MEP evidence'!$F$7:$F$1047,"Low")&gt;0,"Low","Medium")))</x:f>
        <x:v>High</x:v>
      </x:c>
      <x:c r="H90" s="55" t="n">
        <x:f>COUNTIFS('MEP evidence'!$A$7:$A$1047,A90,'MEP evidence'!$E$7:$E$1047,1,'MEP evidence'!$D$7:$D$1047,"&gt;0")</x:f>
        <x:v>0</x:v>
      </x:c>
      <x:c r="I90" s="55" t="n">
        <x:f>COUNTIFS('MEP evidence'!$A$7:$A$1047,A90,'MEP evidence'!$E$7:$E$1047,1,'MEP evidence'!$D$7:$D$1047,0)</x:f>
        <x:v>1</x:v>
      </x:c>
      <x:c r="J90" s="55" t="n">
        <x:f>COUNTIFS('MEP evidence'!$A$7:$A$1047,A90,'MEP evidence'!$E$7:$E$1047,1,'MEP evidence'!$D$7:$D$1047,"&lt;0")</x:f>
        <x:v>0</x:v>
      </x:c>
      <x:c r="K90" s="55" t="n">
        <x:f>COUNTIFS('MEP evidence'!$A$7:$A$1047,A90,'MEP evidence'!$E$7:$E$1047,1,'MEP evidence'!$L$7:$L$1047,"Yes")</x:f>
        <x:v>0</x:v>
      </x:c>
      <x:c r="L90" s="62" t="str">
        <x:v>Digital Omnibus</x:v>
      </x:c>
      <x:c r="M90" s="62" t="str">
        <x:v>Privacy-preserving AI training techniques</x:v>
      </x:c>
      <x:c r="N90" s="55" t="str">
        <x:v>Current</x:v>
      </x:c>
      <x:c r="O90" s="64" t="str">
        <x:v>Parliament profile</x:v>
      </x:c>
    </x:row>
    <x:row r="91" ht="34" customHeight="1">
      <x:c r="A91" s="60" t="str">
        <x:v>Paolo Inselvini</x:v>
      </x:c>
      <x:c r="B91" s="60" t="n">
        <x:f>IF(D91=0,"",1+COUNTIFS($C$7:$C$101,"&gt;"&amp;C91,$D$7:$D$101,"&gt;0"))</x:f>
        <x:v>75</x:v>
      </x:c>
      <x:c r="C91" s="69" t="n">
        <x:f>IF(E91=0,"",ROUND(50*SUMIFS('MEP evidence'!$H$7:$H$1047,'MEP evidence'!$A$7:$A$1047,A91)/E91,10))</x:f>
        <x:v>0</x:v>
      </x:c>
      <x:c r="D91" s="60" t="n">
        <x:f>SUMIFS('MEP evidence'!$E$7:$E$1047,'MEP evidence'!$A$7:$A$1047,A91)</x:f>
        <x:v>1</x:v>
      </x:c>
      <x:c r="E91" s="60" t="n">
        <x:f>SUMIFS('MEP evidence'!$I$7:$I$1047,'MEP evidence'!$A$7:$A$1047,A91)</x:f>
        <x:v>1</x:v>
      </x:c>
      <x:c r="F91" s="60" t="str">
        <x:f>IF(D91=0,"Insufficient evidence",IF(D91&lt;3,"Provisional (&lt;3 amendments)","Ranked"))</x:f>
        <x:v>Provisional (&lt;3 amendments)</x:v>
      </x:c>
      <x:c r="G91" s="60" t="str">
        <x:f>IF(D91=0,"Not assessed",IF(COUNTIFS('MEP evidence'!$A$7:$A$1047,A91,'MEP evidence'!$E$7:$E$1047,1,'MEP evidence'!$F$7:$F$1047,"High")=D91,"High",IF(COUNTIFS('MEP evidence'!$A$7:$A$1047,A91,'MEP evidence'!$E$7:$E$1047,1,'MEP evidence'!$F$7:$F$1047,"Low")&gt;0,"Low","Medium")))</x:f>
        <x:v>High</x:v>
      </x:c>
      <x:c r="H91" s="60" t="n">
        <x:f>COUNTIFS('MEP evidence'!$A$7:$A$1047,A91,'MEP evidence'!$E$7:$E$1047,1,'MEP evidence'!$D$7:$D$1047,"&gt;0")</x:f>
        <x:v>0</x:v>
      </x:c>
      <x:c r="I91" s="60" t="n">
        <x:f>COUNTIFS('MEP evidence'!$A$7:$A$1047,A91,'MEP evidence'!$E$7:$E$1047,1,'MEP evidence'!$D$7:$D$1047,0)</x:f>
        <x:v>1</x:v>
      </x:c>
      <x:c r="J91" s="60" t="n">
        <x:f>COUNTIFS('MEP evidence'!$A$7:$A$1047,A91,'MEP evidence'!$E$7:$E$1047,1,'MEP evidence'!$D$7:$D$1047,"&lt;0")</x:f>
        <x:v>0</x:v>
      </x:c>
      <x:c r="K91" s="60" t="n">
        <x:f>COUNTIFS('MEP evidence'!$A$7:$A$1047,A91,'MEP evidence'!$E$7:$E$1047,1,'MEP evidence'!$L$7:$L$1047,"Yes")</x:f>
        <x:v>0</x:v>
      </x:c>
      <x:c r="L91" s="61" t="str">
        <x:v>Digital Omnibus</x:v>
      </x:c>
      <x:c r="M91" s="61" t="str">
        <x:v>Pseudonymisation; re-identification risk assessment</x:v>
      </x:c>
      <x:c r="N91" s="60" t="str">
        <x:v>Current</x:v>
      </x:c>
      <x:c r="O91" s="63" t="str">
        <x:v>Parliament profile</x:v>
      </x:c>
    </x:row>
    <x:row r="92" ht="34" customHeight="1">
      <x:c r="A92" s="55" t="str">
        <x:v>Tomáš Kubín</x:v>
      </x:c>
      <x:c r="B92" s="55" t="n">
        <x:f>IF(D92=0,"",1+COUNTIFS($C$7:$C$101,"&gt;"&amp;C92,$D$7:$D$101,"&gt;0"))</x:f>
        <x:v>75</x:v>
      </x:c>
      <x:c r="C92" s="70" t="n">
        <x:f>IF(E92=0,"",ROUND(50*SUMIFS('MEP evidence'!$H$7:$H$1047,'MEP evidence'!$A$7:$A$1047,A92)/E92,10))</x:f>
        <x:v>0</x:v>
      </x:c>
      <x:c r="D92" s="55" t="n">
        <x:f>SUMIFS('MEP evidence'!$E$7:$E$1047,'MEP evidence'!$A$7:$A$1047,A92)</x:f>
        <x:v>1</x:v>
      </x:c>
      <x:c r="E92" s="55" t="n">
        <x:f>SUMIFS('MEP evidence'!$I$7:$I$1047,'MEP evidence'!$A$7:$A$1047,A92)</x:f>
        <x:v>1</x:v>
      </x:c>
      <x:c r="F92" s="55" t="str">
        <x:f>IF(D92=0,"Insufficient evidence",IF(D92&lt;3,"Provisional (&lt;3 amendments)","Ranked"))</x:f>
        <x:v>Provisional (&lt;3 amendments)</x:v>
      </x:c>
      <x:c r="G92" s="55" t="str">
        <x:f>IF(D92=0,"Not assessed",IF(COUNTIFS('MEP evidence'!$A$7:$A$1047,A92,'MEP evidence'!$E$7:$E$1047,1,'MEP evidence'!$F$7:$F$1047,"High")=D92,"High",IF(COUNTIFS('MEP evidence'!$A$7:$A$1047,A92,'MEP evidence'!$E$7:$E$1047,1,'MEP evidence'!$F$7:$F$1047,"Low")&gt;0,"Low","Medium")))</x:f>
        <x:v>High</x:v>
      </x:c>
      <x:c r="H92" s="55" t="n">
        <x:f>COUNTIFS('MEP evidence'!$A$7:$A$1047,A92,'MEP evidence'!$E$7:$E$1047,1,'MEP evidence'!$D$7:$D$1047,"&gt;0")</x:f>
        <x:v>0</x:v>
      </x:c>
      <x:c r="I92" s="55" t="n">
        <x:f>COUNTIFS('MEP evidence'!$A$7:$A$1047,A92,'MEP evidence'!$E$7:$E$1047,1,'MEP evidence'!$D$7:$D$1047,0)</x:f>
        <x:v>1</x:v>
      </x:c>
      <x:c r="J92" s="55" t="n">
        <x:f>COUNTIFS('MEP evidence'!$A$7:$A$1047,A92,'MEP evidence'!$E$7:$E$1047,1,'MEP evidence'!$D$7:$D$1047,"&lt;0")</x:f>
        <x:v>0</x:v>
      </x:c>
      <x:c r="K92" s="55" t="n">
        <x:f>COUNTIFS('MEP evidence'!$A$7:$A$1047,A92,'MEP evidence'!$E$7:$E$1047,1,'MEP evidence'!$L$7:$L$1047,"Yes")</x:f>
        <x:v>0</x:v>
      </x:c>
      <x:c r="L92" s="62" t="str">
        <x:v>Digital Omnibus</x:v>
      </x:c>
      <x:c r="M92" s="62" t="str">
        <x:v>Privacy-preserving AI training techniques</x:v>
      </x:c>
      <x:c r="N92" s="55" t="str">
        <x:v>Current</x:v>
      </x:c>
      <x:c r="O92" s="64" t="str">
        <x:v>Parliament profile</x:v>
      </x:c>
    </x:row>
    <x:row r="93" ht="34" customHeight="1">
      <x:c r="A93" s="60" t="str">
        <x:v>Tomáš Zdechovský</x:v>
      </x:c>
      <x:c r="B93" s="60" t="n">
        <x:f>IF(D93=0,"",1+COUNTIFS($C$7:$C$101,"&gt;"&amp;C93,$D$7:$D$101,"&gt;0"))</x:f>
        <x:v>75</x:v>
      </x:c>
      <x:c r="C93" s="69" t="n">
        <x:f>IF(E93=0,"",ROUND(50*SUMIFS('MEP evidence'!$H$7:$H$1047,'MEP evidence'!$A$7:$A$1047,A93)/E93,10))</x:f>
        <x:v>0</x:v>
      </x:c>
      <x:c r="D93" s="60" t="n">
        <x:f>SUMIFS('MEP evidence'!$E$7:$E$1047,'MEP evidence'!$A$7:$A$1047,A93)</x:f>
        <x:v>1</x:v>
      </x:c>
      <x:c r="E93" s="60" t="n">
        <x:f>SUMIFS('MEP evidence'!$I$7:$I$1047,'MEP evidence'!$A$7:$A$1047,A93)</x:f>
        <x:v>1</x:v>
      </x:c>
      <x:c r="F93" s="60" t="str">
        <x:f>IF(D93=0,"Insufficient evidence",IF(D93&lt;3,"Provisional (&lt;3 amendments)","Ranked"))</x:f>
        <x:v>Provisional (&lt;3 amendments)</x:v>
      </x:c>
      <x:c r="G93" s="60" t="str">
        <x:f>IF(D93=0,"Not assessed",IF(COUNTIFS('MEP evidence'!$A$7:$A$1047,A93,'MEP evidence'!$E$7:$E$1047,1,'MEP evidence'!$F$7:$F$1047,"High")=D93,"High",IF(COUNTIFS('MEP evidence'!$A$7:$A$1047,A93,'MEP evidence'!$E$7:$E$1047,1,'MEP evidence'!$F$7:$F$1047,"Low")&gt;0,"Low","Medium")))</x:f>
        <x:v>High</x:v>
      </x:c>
      <x:c r="H93" s="60" t="n">
        <x:f>COUNTIFS('MEP evidence'!$A$7:$A$1047,A93,'MEP evidence'!$E$7:$E$1047,1,'MEP evidence'!$D$7:$D$1047,"&gt;0")</x:f>
        <x:v>0</x:v>
      </x:c>
      <x:c r="I93" s="60" t="n">
        <x:f>COUNTIFS('MEP evidence'!$A$7:$A$1047,A93,'MEP evidence'!$E$7:$E$1047,1,'MEP evidence'!$D$7:$D$1047,0)</x:f>
        <x:v>1</x:v>
      </x:c>
      <x:c r="J93" s="60" t="n">
        <x:f>COUNTIFS('MEP evidence'!$A$7:$A$1047,A93,'MEP evidence'!$E$7:$E$1047,1,'MEP evidence'!$D$7:$D$1047,"&lt;0")</x:f>
        <x:v>0</x:v>
      </x:c>
      <x:c r="K93" s="60" t="n">
        <x:f>COUNTIFS('MEP evidence'!$A$7:$A$1047,A93,'MEP evidence'!$E$7:$E$1047,1,'MEP evidence'!$L$7:$L$1047,"Yes")</x:f>
        <x:v>0</x:v>
      </x:c>
      <x:c r="L93" s="61" t="str">
        <x:v>Digital Omnibus</x:v>
      </x:c>
      <x:c r="M93" s="61" t="str">
        <x:v>Privacy-preserving AI training techniques</x:v>
      </x:c>
      <x:c r="N93" s="60" t="str">
        <x:v>Current</x:v>
      </x:c>
      <x:c r="O93" s="63" t="str">
        <x:v>Parliament profile</x:v>
      </x:c>
    </x:row>
    <x:row r="94" ht="34" customHeight="1">
      <x:c r="A94" s="55" t="str">
        <x:v>Veronika Vrecionová</x:v>
      </x:c>
      <x:c r="B94" s="55" t="n">
        <x:f>IF(D94=0,"",1+COUNTIFS($C$7:$C$101,"&gt;"&amp;C94,$D$7:$D$101,"&gt;0"))</x:f>
        <x:v>75</x:v>
      </x:c>
      <x:c r="C94" s="70" t="n">
        <x:f>IF(E94=0,"",ROUND(50*SUMIFS('MEP evidence'!$H$7:$H$1047,'MEP evidence'!$A$7:$A$1047,A94)/E94,10))</x:f>
        <x:v>0</x:v>
      </x:c>
      <x:c r="D94" s="55" t="n">
        <x:f>SUMIFS('MEP evidence'!$E$7:$E$1047,'MEP evidence'!$A$7:$A$1047,A94)</x:f>
        <x:v>1</x:v>
      </x:c>
      <x:c r="E94" s="55" t="n">
        <x:f>SUMIFS('MEP evidence'!$I$7:$I$1047,'MEP evidence'!$A$7:$A$1047,A94)</x:f>
        <x:v>1</x:v>
      </x:c>
      <x:c r="F94" s="55" t="str">
        <x:f>IF(D94=0,"Insufficient evidence",IF(D94&lt;3,"Provisional (&lt;3 amendments)","Ranked"))</x:f>
        <x:v>Provisional (&lt;3 amendments)</x:v>
      </x:c>
      <x:c r="G94" s="55" t="str">
        <x:f>IF(D94=0,"Not assessed",IF(COUNTIFS('MEP evidence'!$A$7:$A$1047,A94,'MEP evidence'!$E$7:$E$1047,1,'MEP evidence'!$F$7:$F$1047,"High")=D94,"High",IF(COUNTIFS('MEP evidence'!$A$7:$A$1047,A94,'MEP evidence'!$E$7:$E$1047,1,'MEP evidence'!$F$7:$F$1047,"Low")&gt;0,"Low","Medium")))</x:f>
        <x:v>High</x:v>
      </x:c>
      <x:c r="H94" s="55" t="n">
        <x:f>COUNTIFS('MEP evidence'!$A$7:$A$1047,A94,'MEP evidence'!$E$7:$E$1047,1,'MEP evidence'!$D$7:$D$1047,"&gt;0")</x:f>
        <x:v>0</x:v>
      </x:c>
      <x:c r="I94" s="55" t="n">
        <x:f>COUNTIFS('MEP evidence'!$A$7:$A$1047,A94,'MEP evidence'!$E$7:$E$1047,1,'MEP evidence'!$D$7:$D$1047,0)</x:f>
        <x:v>1</x:v>
      </x:c>
      <x:c r="J94" s="55" t="n">
        <x:f>COUNTIFS('MEP evidence'!$A$7:$A$1047,A94,'MEP evidence'!$E$7:$E$1047,1,'MEP evidence'!$D$7:$D$1047,"&lt;0")</x:f>
        <x:v>0</x:v>
      </x:c>
      <x:c r="K94" s="55" t="n">
        <x:f>COUNTIFS('MEP evidence'!$A$7:$A$1047,A94,'MEP evidence'!$E$7:$E$1047,1,'MEP evidence'!$L$7:$L$1047,"Yes")</x:f>
        <x:v>0</x:v>
      </x:c>
      <x:c r="L94" s="62" t="str">
        <x:v>Digital Omnibus</x:v>
      </x:c>
      <x:c r="M94" s="62" t="str">
        <x:v>Privacy-preserving AI training techniques</x:v>
      </x:c>
      <x:c r="N94" s="55" t="str">
        <x:v>Current</x:v>
      </x:c>
      <x:c r="O94" s="64" t="str">
        <x:v>Parliament profile</x:v>
      </x:c>
    </x:row>
    <x:row r="95" ht="34" customHeight="1">
      <x:c r="A95" s="60" t="str">
        <x:v>Zala Černilec Tomašič</x:v>
      </x:c>
      <x:c r="B95" s="60" t="n">
        <x:f>IF(D95=0,"",1+COUNTIFS($C$7:$C$101,"&gt;"&amp;C95,$D$7:$D$101,"&gt;0"))</x:f>
        <x:v>75</x:v>
      </x:c>
      <x:c r="C95" s="69" t="n">
        <x:f>IF(E95=0,"",ROUND(50*SUMIFS('MEP evidence'!$H$7:$H$1047,'MEP evidence'!$A$7:$A$1047,A95)/E95,10))</x:f>
        <x:v>0</x:v>
      </x:c>
      <x:c r="D95" s="60" t="n">
        <x:f>SUMIFS('MEP evidence'!$E$7:$E$1047,'MEP evidence'!$A$7:$A$1047,A95)</x:f>
        <x:v>1</x:v>
      </x:c>
      <x:c r="E95" s="60" t="n">
        <x:f>SUMIFS('MEP evidence'!$I$7:$I$1047,'MEP evidence'!$A$7:$A$1047,A95)</x:f>
        <x:v>1</x:v>
      </x:c>
      <x:c r="F95" s="60" t="str">
        <x:f>IF(D95=0,"Insufficient evidence",IF(D95&lt;3,"Provisional (&lt;3 amendments)","Ranked"))</x:f>
        <x:v>Provisional (&lt;3 amendments)</x:v>
      </x:c>
      <x:c r="G95" s="60" t="str">
        <x:f>IF(D95=0,"Not assessed",IF(COUNTIFS('MEP evidence'!$A$7:$A$1047,A95,'MEP evidence'!$E$7:$E$1047,1,'MEP evidence'!$F$7:$F$1047,"High")=D95,"High",IF(COUNTIFS('MEP evidence'!$A$7:$A$1047,A95,'MEP evidence'!$E$7:$E$1047,1,'MEP evidence'!$F$7:$F$1047,"Low")&gt;0,"Low","Medium")))</x:f>
        <x:v>High</x:v>
      </x:c>
      <x:c r="H95" s="60" t="n">
        <x:f>COUNTIFS('MEP evidence'!$A$7:$A$1047,A95,'MEP evidence'!$E$7:$E$1047,1,'MEP evidence'!$D$7:$D$1047,"&gt;0")</x:f>
        <x:v>0</x:v>
      </x:c>
      <x:c r="I95" s="60" t="n">
        <x:f>COUNTIFS('MEP evidence'!$A$7:$A$1047,A95,'MEP evidence'!$E$7:$E$1047,1,'MEP evidence'!$D$7:$D$1047,0)</x:f>
        <x:v>1</x:v>
      </x:c>
      <x:c r="J95" s="60" t="n">
        <x:f>COUNTIFS('MEP evidence'!$A$7:$A$1047,A95,'MEP evidence'!$E$7:$E$1047,1,'MEP evidence'!$D$7:$D$1047,"&lt;0")</x:f>
        <x:v>0</x:v>
      </x:c>
      <x:c r="K95" s="60" t="n">
        <x:f>COUNTIFS('MEP evidence'!$A$7:$A$1047,A95,'MEP evidence'!$E$7:$E$1047,1,'MEP evidence'!$L$7:$L$1047,"Yes")</x:f>
        <x:v>0</x:v>
      </x:c>
      <x:c r="L95" s="61" t="str">
        <x:v>Digital Omnibus</x:v>
      </x:c>
      <x:c r="M95" s="61" t="str">
        <x:v>Privacy-preserving AI training techniques</x:v>
      </x:c>
      <x:c r="N95" s="60" t="str">
        <x:v>Current</x:v>
      </x:c>
      <x:c r="O95" s="63" t="str">
        <x:v>Parliament profile</x:v>
      </x:c>
    </x:row>
    <x:row r="96" ht="34" customHeight="1">
      <x:c r="A96" s="55" t="str">
        <x:v>Emil Radev</x:v>
      </x:c>
      <x:c r="B96" s="55" t="str">
        <x:f>IF(D96=0,"",1+COUNTIFS($C$7:$C$101,"&gt;"&amp;C96,$D$7:$D$101,"&gt;0"))</x:f>
      </x:c>
      <x:c r="C96" s="70" t="str">
        <x:f>IF(E96=0,"",ROUND(50*SUMIFS('MEP evidence'!$H$7:$H$1047,'MEP evidence'!$A$7:$A$1047,A96)/E96,10))</x:f>
      </x:c>
      <x:c r="D96" s="55" t="n">
        <x:f>SUMIFS('MEP evidence'!$E$7:$E$1047,'MEP evidence'!$A$7:$A$1047,A96)</x:f>
        <x:v>0</x:v>
      </x:c>
      <x:c r="E96" s="55" t="n">
        <x:f>SUMIFS('MEP evidence'!$I$7:$I$1047,'MEP evidence'!$A$7:$A$1047,A96)</x:f>
        <x:v>0</x:v>
      </x:c>
      <x:c r="F96" s="55" t="str">
        <x:f>IF(D96=0,"Insufficient evidence",IF(D96&lt;3,"Provisional (&lt;3 amendments)","Ranked"))</x:f>
        <x:v>Insufficient evidence</x:v>
      </x:c>
      <x:c r="G96" s="55" t="str">
        <x:f>IF(D96=0,"Not assessed",IF(COUNTIFS('MEP evidence'!$A$7:$A$1047,A96,'MEP evidence'!$E$7:$E$1047,1,'MEP evidence'!$F$7:$F$1047,"High")=D96,"High",IF(COUNTIFS('MEP evidence'!$A$7:$A$1047,A96,'MEP evidence'!$E$7:$E$1047,1,'MEP evidence'!$F$7:$F$1047,"Low")&gt;0,"Low","Medium")))</x:f>
        <x:v>Not assessed</x:v>
      </x:c>
      <x:c r="H96" s="55" t="n">
        <x:f>COUNTIFS('MEP evidence'!$A$7:$A$1047,A96,'MEP evidence'!$E$7:$E$1047,1,'MEP evidence'!$D$7:$D$1047,"&gt;0")</x:f>
        <x:v>0</x:v>
      </x:c>
      <x:c r="I96" s="55" t="n">
        <x:f>COUNTIFS('MEP evidence'!$A$7:$A$1047,A96,'MEP evidence'!$E$7:$E$1047,1,'MEP evidence'!$D$7:$D$1047,0)</x:f>
        <x:v>0</x:v>
      </x:c>
      <x:c r="J96" s="55" t="n">
        <x:f>COUNTIFS('MEP evidence'!$A$7:$A$1047,A96,'MEP evidence'!$E$7:$E$1047,1,'MEP evidence'!$D$7:$D$1047,"&lt;0")</x:f>
        <x:v>0</x:v>
      </x:c>
      <x:c r="K96" s="55" t="n">
        <x:f>COUNTIFS('MEP evidence'!$A$7:$A$1047,A96,'MEP evidence'!$E$7:$E$1047,1,'MEP evidence'!$L$7:$L$1047,"Yes")</x:f>
        <x:v>0</x:v>
      </x:c>
      <x:c r="L96" s="62"/>
      <x:c r="M96" s="62"/>
      <x:c r="N96" s="55" t="str">
        <x:v>Current</x:v>
      </x:c>
      <x:c r="O96" s="64" t="str">
        <x:v>Parliament profile</x:v>
      </x:c>
    </x:row>
    <x:row r="97" ht="34" customHeight="1">
      <x:c r="A97" s="60" t="str">
        <x:v>Heléne Fritzon</x:v>
      </x:c>
      <x:c r="B97" s="60" t="str">
        <x:f>IF(D97=0,"",1+COUNTIFS($C$7:$C$101,"&gt;"&amp;C97,$D$7:$D$101,"&gt;0"))</x:f>
      </x:c>
      <x:c r="C97" s="69" t="str">
        <x:f>IF(E97=0,"",ROUND(50*SUMIFS('MEP evidence'!$H$7:$H$1047,'MEP evidence'!$A$7:$A$1047,A97)/E97,10))</x:f>
      </x:c>
      <x:c r="D97" s="60" t="n">
        <x:f>SUMIFS('MEP evidence'!$E$7:$E$1047,'MEP evidence'!$A$7:$A$1047,A97)</x:f>
        <x:v>0</x:v>
      </x:c>
      <x:c r="E97" s="60" t="n">
        <x:f>SUMIFS('MEP evidence'!$I$7:$I$1047,'MEP evidence'!$A$7:$A$1047,A97)</x:f>
        <x:v>0</x:v>
      </x:c>
      <x:c r="F97" s="60" t="str">
        <x:f>IF(D97=0,"Insufficient evidence",IF(D97&lt;3,"Provisional (&lt;3 amendments)","Ranked"))</x:f>
        <x:v>Insufficient evidence</x:v>
      </x:c>
      <x:c r="G97" s="60" t="str">
        <x:f>IF(D97=0,"Not assessed",IF(COUNTIFS('MEP evidence'!$A$7:$A$1047,A97,'MEP evidence'!$E$7:$E$1047,1,'MEP evidence'!$F$7:$F$1047,"High")=D97,"High",IF(COUNTIFS('MEP evidence'!$A$7:$A$1047,A97,'MEP evidence'!$E$7:$E$1047,1,'MEP evidence'!$F$7:$F$1047,"Low")&gt;0,"Low","Medium")))</x:f>
        <x:v>Not assessed</x:v>
      </x:c>
      <x:c r="H97" s="60" t="n">
        <x:f>COUNTIFS('MEP evidence'!$A$7:$A$1047,A97,'MEP evidence'!$E$7:$E$1047,1,'MEP evidence'!$D$7:$D$1047,"&gt;0")</x:f>
        <x:v>0</x:v>
      </x:c>
      <x:c r="I97" s="60" t="n">
        <x:f>COUNTIFS('MEP evidence'!$A$7:$A$1047,A97,'MEP evidence'!$E$7:$E$1047,1,'MEP evidence'!$D$7:$D$1047,0)</x:f>
        <x:v>0</x:v>
      </x:c>
      <x:c r="J97" s="60" t="n">
        <x:f>COUNTIFS('MEP evidence'!$A$7:$A$1047,A97,'MEP evidence'!$E$7:$E$1047,1,'MEP evidence'!$D$7:$D$1047,"&lt;0")</x:f>
        <x:v>0</x:v>
      </x:c>
      <x:c r="K97" s="60" t="n">
        <x:f>COUNTIFS('MEP evidence'!$A$7:$A$1047,A97,'MEP evidence'!$E$7:$E$1047,1,'MEP evidence'!$L$7:$L$1047,"Yes")</x:f>
        <x:v>0</x:v>
      </x:c>
      <x:c r="L97" s="61"/>
      <x:c r="M97" s="61"/>
      <x:c r="N97" s="60" t="str">
        <x:v>Current</x:v>
      </x:c>
      <x:c r="O97" s="63" t="str">
        <x:v>Parliament profile</x:v>
      </x:c>
    </x:row>
    <x:row r="98" ht="34" customHeight="1">
      <x:c r="A98" s="55" t="str">
        <x:v>Javier Zarzalejos</x:v>
      </x:c>
      <x:c r="B98" s="55" t="str">
        <x:f>IF(D98=0,"",1+COUNTIFS($C$7:$C$101,"&gt;"&amp;C98,$D$7:$D$101,"&gt;0"))</x:f>
      </x:c>
      <x:c r="C98" s="70" t="str">
        <x:f>IF(E98=0,"",ROUND(50*SUMIFS('MEP evidence'!$H$7:$H$1047,'MEP evidence'!$A$7:$A$1047,A98)/E98,10))</x:f>
      </x:c>
      <x:c r="D98" s="55" t="n">
        <x:f>SUMIFS('MEP evidence'!$E$7:$E$1047,'MEP evidence'!$A$7:$A$1047,A98)</x:f>
        <x:v>0</x:v>
      </x:c>
      <x:c r="E98" s="55" t="n">
        <x:f>SUMIFS('MEP evidence'!$I$7:$I$1047,'MEP evidence'!$A$7:$A$1047,A98)</x:f>
        <x:v>0</x:v>
      </x:c>
      <x:c r="F98" s="55" t="str">
        <x:f>IF(D98=0,"Insufficient evidence",IF(D98&lt;3,"Provisional (&lt;3 amendments)","Ranked"))</x:f>
        <x:v>Insufficient evidence</x:v>
      </x:c>
      <x:c r="G98" s="55" t="str">
        <x:f>IF(D98=0,"Not assessed",IF(COUNTIFS('MEP evidence'!$A$7:$A$1047,A98,'MEP evidence'!$E$7:$E$1047,1,'MEP evidence'!$F$7:$F$1047,"High")=D98,"High",IF(COUNTIFS('MEP evidence'!$A$7:$A$1047,A98,'MEP evidence'!$E$7:$E$1047,1,'MEP evidence'!$F$7:$F$1047,"Low")&gt;0,"Low","Medium")))</x:f>
        <x:v>Not assessed</x:v>
      </x:c>
      <x:c r="H98" s="55" t="n">
        <x:f>COUNTIFS('MEP evidence'!$A$7:$A$1047,A98,'MEP evidence'!$E$7:$E$1047,1,'MEP evidence'!$D$7:$D$1047,"&gt;0")</x:f>
        <x:v>0</x:v>
      </x:c>
      <x:c r="I98" s="55" t="n">
        <x:f>COUNTIFS('MEP evidence'!$A$7:$A$1047,A98,'MEP evidence'!$E$7:$E$1047,1,'MEP evidence'!$D$7:$D$1047,0)</x:f>
        <x:v>0</x:v>
      </x:c>
      <x:c r="J98" s="55" t="n">
        <x:f>COUNTIFS('MEP evidence'!$A$7:$A$1047,A98,'MEP evidence'!$E$7:$E$1047,1,'MEP evidence'!$D$7:$D$1047,"&lt;0")</x:f>
        <x:v>0</x:v>
      </x:c>
      <x:c r="K98" s="55" t="n">
        <x:f>COUNTIFS('MEP evidence'!$A$7:$A$1047,A98,'MEP evidence'!$E$7:$E$1047,1,'MEP evidence'!$L$7:$L$1047,"Yes")</x:f>
        <x:v>0</x:v>
      </x:c>
      <x:c r="L98" s="62"/>
      <x:c r="M98" s="62"/>
      <x:c r="N98" s="55" t="str">
        <x:v>Current</x:v>
      </x:c>
      <x:c r="O98" s="64" t="str">
        <x:v>Parliament profile</x:v>
      </x:c>
    </x:row>
    <x:row r="99" ht="34" customHeight="1">
      <x:c r="A99" s="60" t="str">
        <x:v>Katri Kulmuni</x:v>
      </x:c>
      <x:c r="B99" s="60" t="str">
        <x:f>IF(D99=0,"",1+COUNTIFS($C$7:$C$101,"&gt;"&amp;C99,$D$7:$D$101,"&gt;0"))</x:f>
      </x:c>
      <x:c r="C99" s="69" t="str">
        <x:f>IF(E99=0,"",ROUND(50*SUMIFS('MEP evidence'!$H$7:$H$1047,'MEP evidence'!$A$7:$A$1047,A99)/E99,10))</x:f>
      </x:c>
      <x:c r="D99" s="60" t="n">
        <x:f>SUMIFS('MEP evidence'!$E$7:$E$1047,'MEP evidence'!$A$7:$A$1047,A99)</x:f>
        <x:v>0</x:v>
      </x:c>
      <x:c r="E99" s="60" t="n">
        <x:f>SUMIFS('MEP evidence'!$I$7:$I$1047,'MEP evidence'!$A$7:$A$1047,A99)</x:f>
        <x:v>0</x:v>
      </x:c>
      <x:c r="F99" s="60" t="str">
        <x:f>IF(D99=0,"Insufficient evidence",IF(D99&lt;3,"Provisional (&lt;3 amendments)","Ranked"))</x:f>
        <x:v>Insufficient evidence</x:v>
      </x:c>
      <x:c r="G99" s="60" t="str">
        <x:f>IF(D99=0,"Not assessed",IF(COUNTIFS('MEP evidence'!$A$7:$A$1047,A99,'MEP evidence'!$E$7:$E$1047,1,'MEP evidence'!$F$7:$F$1047,"High")=D99,"High",IF(COUNTIFS('MEP evidence'!$A$7:$A$1047,A99,'MEP evidence'!$E$7:$E$1047,1,'MEP evidence'!$F$7:$F$1047,"Low")&gt;0,"Low","Medium")))</x:f>
        <x:v>Not assessed</x:v>
      </x:c>
      <x:c r="H99" s="60" t="n">
        <x:f>COUNTIFS('MEP evidence'!$A$7:$A$1047,A99,'MEP evidence'!$E$7:$E$1047,1,'MEP evidence'!$D$7:$D$1047,"&gt;0")</x:f>
        <x:v>0</x:v>
      </x:c>
      <x:c r="I99" s="60" t="n">
        <x:f>COUNTIFS('MEP evidence'!$A$7:$A$1047,A99,'MEP evidence'!$E$7:$E$1047,1,'MEP evidence'!$D$7:$D$1047,0)</x:f>
        <x:v>0</x:v>
      </x:c>
      <x:c r="J99" s="60" t="n">
        <x:f>COUNTIFS('MEP evidence'!$A$7:$A$1047,A99,'MEP evidence'!$E$7:$E$1047,1,'MEP evidence'!$D$7:$D$1047,"&lt;0")</x:f>
        <x:v>0</x:v>
      </x:c>
      <x:c r="K99" s="60" t="n">
        <x:f>COUNTIFS('MEP evidence'!$A$7:$A$1047,A99,'MEP evidence'!$E$7:$E$1047,1,'MEP evidence'!$L$7:$L$1047,"Yes")</x:f>
        <x:v>0</x:v>
      </x:c>
      <x:c r="L99" s="61"/>
      <x:c r="M99" s="61"/>
      <x:c r="N99" s="60" t="str">
        <x:v>Current</x:v>
      </x:c>
      <x:c r="O99" s="63" t="str">
        <x:v>Parliament profile</x:v>
      </x:c>
    </x:row>
    <x:row r="100" ht="34" customHeight="1">
      <x:c r="A100" s="55" t="str">
        <x:v>Martin Sonneborn</x:v>
      </x:c>
      <x:c r="B100" s="55" t="str">
        <x:f>IF(D100=0,"",1+COUNTIFS($C$7:$C$101,"&gt;"&amp;C100,$D$7:$D$101,"&gt;0"))</x:f>
      </x:c>
      <x:c r="C100" s="70" t="str">
        <x:f>IF(E100=0,"",ROUND(50*SUMIFS('MEP evidence'!$H$7:$H$1047,'MEP evidence'!$A$7:$A$1047,A100)/E100,10))</x:f>
      </x:c>
      <x:c r="D100" s="55" t="n">
        <x:f>SUMIFS('MEP evidence'!$E$7:$E$1047,'MEP evidence'!$A$7:$A$1047,A100)</x:f>
        <x:v>0</x:v>
      </x:c>
      <x:c r="E100" s="55" t="n">
        <x:f>SUMIFS('MEP evidence'!$I$7:$I$1047,'MEP evidence'!$A$7:$A$1047,A100)</x:f>
        <x:v>0</x:v>
      </x:c>
      <x:c r="F100" s="55" t="str">
        <x:f>IF(D100=0,"Insufficient evidence",IF(D100&lt;3,"Provisional (&lt;3 amendments)","Ranked"))</x:f>
        <x:v>Insufficient evidence</x:v>
      </x:c>
      <x:c r="G100" s="55" t="str">
        <x:f>IF(D100=0,"Not assessed",IF(COUNTIFS('MEP evidence'!$A$7:$A$1047,A100,'MEP evidence'!$E$7:$E$1047,1,'MEP evidence'!$F$7:$F$1047,"High")=D100,"High",IF(COUNTIFS('MEP evidence'!$A$7:$A$1047,A100,'MEP evidence'!$E$7:$E$1047,1,'MEP evidence'!$F$7:$F$1047,"Low")&gt;0,"Low","Medium")))</x:f>
        <x:v>Not assessed</x:v>
      </x:c>
      <x:c r="H100" s="55" t="n">
        <x:f>COUNTIFS('MEP evidence'!$A$7:$A$1047,A100,'MEP evidence'!$E$7:$E$1047,1,'MEP evidence'!$D$7:$D$1047,"&gt;0")</x:f>
        <x:v>0</x:v>
      </x:c>
      <x:c r="I100" s="55" t="n">
        <x:f>COUNTIFS('MEP evidence'!$A$7:$A$1047,A100,'MEP evidence'!$E$7:$E$1047,1,'MEP evidence'!$D$7:$D$1047,0)</x:f>
        <x:v>0</x:v>
      </x:c>
      <x:c r="J100" s="55" t="n">
        <x:f>COUNTIFS('MEP evidence'!$A$7:$A$1047,A100,'MEP evidence'!$E$7:$E$1047,1,'MEP evidence'!$D$7:$D$1047,"&lt;0")</x:f>
        <x:v>0</x:v>
      </x:c>
      <x:c r="K100" s="55" t="n">
        <x:f>COUNTIFS('MEP evidence'!$A$7:$A$1047,A100,'MEP evidence'!$E$7:$E$1047,1,'MEP evidence'!$L$7:$L$1047,"Yes")</x:f>
        <x:v>0</x:v>
      </x:c>
      <x:c r="L100" s="62"/>
      <x:c r="M100" s="62"/>
      <x:c r="N100" s="55" t="str">
        <x:v>Current</x:v>
      </x:c>
      <x:c r="O100" s="64" t="str">
        <x:v>Parliament profile</x:v>
      </x:c>
    </x:row>
    <x:row r="101" ht="34" customHeight="1">
      <x:c r="A101" s="60" t="str">
        <x:v>Sibylle Berg</x:v>
      </x:c>
      <x:c r="B101" s="60" t="str">
        <x:f>IF(D101=0,"",1+COUNTIFS($C$7:$C$101,"&gt;"&amp;C101,$D$7:$D$101,"&gt;0"))</x:f>
      </x:c>
      <x:c r="C101" s="69" t="str">
        <x:f>IF(E101=0,"",ROUND(50*SUMIFS('MEP evidence'!$H$7:$H$1047,'MEP evidence'!$A$7:$A$1047,A101)/E101,10))</x:f>
      </x:c>
      <x:c r="D101" s="60" t="n">
        <x:f>SUMIFS('MEP evidence'!$E$7:$E$1047,'MEP evidence'!$A$7:$A$1047,A101)</x:f>
        <x:v>0</x:v>
      </x:c>
      <x:c r="E101" s="60" t="n">
        <x:f>SUMIFS('MEP evidence'!$I$7:$I$1047,'MEP evidence'!$A$7:$A$1047,A101)</x:f>
        <x:v>0</x:v>
      </x:c>
      <x:c r="F101" s="60" t="str">
        <x:f>IF(D101=0,"Insufficient evidence",IF(D101&lt;3,"Provisional (&lt;3 amendments)","Ranked"))</x:f>
        <x:v>Insufficient evidence</x:v>
      </x:c>
      <x:c r="G101" s="60" t="str">
        <x:f>IF(D101=0,"Not assessed",IF(COUNTIFS('MEP evidence'!$A$7:$A$1047,A101,'MEP evidence'!$E$7:$E$1047,1,'MEP evidence'!$F$7:$F$1047,"High")=D101,"High",IF(COUNTIFS('MEP evidence'!$A$7:$A$1047,A101,'MEP evidence'!$E$7:$E$1047,1,'MEP evidence'!$F$7:$F$1047,"Low")&gt;0,"Low","Medium")))</x:f>
        <x:v>Not assessed</x:v>
      </x:c>
      <x:c r="H101" s="60" t="n">
        <x:f>COUNTIFS('MEP evidence'!$A$7:$A$1047,A101,'MEP evidence'!$E$7:$E$1047,1,'MEP evidence'!$D$7:$D$1047,"&gt;0")</x:f>
        <x:v>0</x:v>
      </x:c>
      <x:c r="I101" s="60" t="n">
        <x:f>COUNTIFS('MEP evidence'!$A$7:$A$1047,A101,'MEP evidence'!$E$7:$E$1047,1,'MEP evidence'!$D$7:$D$1047,0)</x:f>
        <x:v>0</x:v>
      </x:c>
      <x:c r="J101" s="60" t="n">
        <x:f>COUNTIFS('MEP evidence'!$A$7:$A$1047,A101,'MEP evidence'!$E$7:$E$1047,1,'MEP evidence'!$D$7:$D$1047,"&lt;0")</x:f>
        <x:v>0</x:v>
      </x:c>
      <x:c r="K101" s="60" t="n">
        <x:f>COUNTIFS('MEP evidence'!$A$7:$A$1047,A101,'MEP evidence'!$E$7:$E$1047,1,'MEP evidence'!$L$7:$L$1047,"Yes")</x:f>
        <x:v>0</x:v>
      </x:c>
      <x:c r="L101" s="61"/>
      <x:c r="M101" s="61"/>
      <x:c r="N101" s="60" t="str">
        <x:v>Current</x:v>
      </x:c>
      <x:c r="O101" s="63" t="str">
        <x:v>Parliament profile</x:v>
      </x:c>
    </x:row>
  </x:sheetData>
  <x:mergeCells>
    <x:mergeCell ref="A2:O2"/>
    <x:mergeCell ref="A3:O3"/>
    <x:mergeCell ref="A4:O4"/>
  </x:mergeCells>
  <x:conditionalFormatting sqref="C7:C101">
    <x:cfRule type="cellIs" dxfId="15" priority="1" operator="greaterThan">
      <x:formula>0</x:formula>
    </x:cfRule>
    <x:cfRule type="cellIs" dxfId="16" priority="2" operator="lessThan">
      <x:formula>0</x:formula>
    </x:cfRule>
  </x:conditionalFormatting>
  <x:hyperlinks>
    <x:hyperlink xmlns:ns0="http://schemas.openxmlformats.org/officeDocument/2006/relationships" ref="O7" display="Parliament profile" ns0:id="rIdCurrentMEP7"/>
    <x:hyperlink xmlns:ns1="http://schemas.openxmlformats.org/officeDocument/2006/relationships" ref="O8" display="Parliament profile" ns1:id="rIdCurrentMEP8"/>
    <x:hyperlink xmlns:ns2="http://schemas.openxmlformats.org/officeDocument/2006/relationships" ref="O9" display="Parliament profile" ns2:id="rIdCurrentMEP9"/>
    <x:hyperlink xmlns:ns3="http://schemas.openxmlformats.org/officeDocument/2006/relationships" ref="O10" display="Parliament profile" ns3:id="rIdCurrentMEP10"/>
    <x:hyperlink xmlns:ns4="http://schemas.openxmlformats.org/officeDocument/2006/relationships" ref="O11" display="Parliament profile" ns4:id="rIdCurrentMEP11"/>
    <x:hyperlink xmlns:ns5="http://schemas.openxmlformats.org/officeDocument/2006/relationships" ref="O12" display="Parliament profile" ns5:id="rIdCurrentMEP12"/>
    <x:hyperlink xmlns:ns6="http://schemas.openxmlformats.org/officeDocument/2006/relationships" ref="O13" display="Parliament profile" ns6:id="rIdCurrentMEP13"/>
    <x:hyperlink xmlns:ns7="http://schemas.openxmlformats.org/officeDocument/2006/relationships" ref="O14" display="Parliament profile" ns7:id="rIdCurrentMEP14"/>
    <x:hyperlink xmlns:ns8="http://schemas.openxmlformats.org/officeDocument/2006/relationships" ref="O15" display="Parliament profile" ns8:id="rIdCurrentMEP15"/>
    <x:hyperlink xmlns:ns9="http://schemas.openxmlformats.org/officeDocument/2006/relationships" ref="O16" display="Parliament profile" ns9:id="rIdCurrentMEP16"/>
    <x:hyperlink xmlns:ns10="http://schemas.openxmlformats.org/officeDocument/2006/relationships" ref="O17" display="Parliament profile" ns10:id="rIdCurrentMEP17"/>
    <x:hyperlink xmlns:ns11="http://schemas.openxmlformats.org/officeDocument/2006/relationships" ref="O18" display="Parliament profile" ns11:id="rIdCurrentMEP18"/>
    <x:hyperlink xmlns:ns12="http://schemas.openxmlformats.org/officeDocument/2006/relationships" ref="O19" display="Parliament profile" ns12:id="rIdCurrentMEP19"/>
    <x:hyperlink xmlns:ns13="http://schemas.openxmlformats.org/officeDocument/2006/relationships" ref="O20" display="Parliament profile" ns13:id="rIdCurrentMEP20"/>
    <x:hyperlink xmlns:ns14="http://schemas.openxmlformats.org/officeDocument/2006/relationships" ref="O21" display="Parliament profile" ns14:id="rIdCurrentMEP21"/>
    <x:hyperlink xmlns:ns15="http://schemas.openxmlformats.org/officeDocument/2006/relationships" ref="O22" display="Parliament profile" ns15:id="rIdCurrentMEP22"/>
    <x:hyperlink xmlns:ns16="http://schemas.openxmlformats.org/officeDocument/2006/relationships" ref="O23" display="Parliament profile" ns16:id="rIdCurrentMEP23"/>
    <x:hyperlink xmlns:ns17="http://schemas.openxmlformats.org/officeDocument/2006/relationships" ref="O24" display="Parliament profile" ns17:id="rIdCurrentMEP24"/>
    <x:hyperlink xmlns:ns18="http://schemas.openxmlformats.org/officeDocument/2006/relationships" ref="O25" display="Parliament profile" ns18:id="rIdCurrentMEP25"/>
    <x:hyperlink xmlns:ns19="http://schemas.openxmlformats.org/officeDocument/2006/relationships" ref="O26" display="Parliament profile" ns19:id="rIdCurrentMEP26"/>
    <x:hyperlink xmlns:ns20="http://schemas.openxmlformats.org/officeDocument/2006/relationships" ref="O27" display="Parliament profile" ns20:id="rIdCurrentMEP27"/>
    <x:hyperlink xmlns:ns21="http://schemas.openxmlformats.org/officeDocument/2006/relationships" ref="O28" display="Parliament profile" ns21:id="rIdCurrentMEP28"/>
    <x:hyperlink xmlns:ns22="http://schemas.openxmlformats.org/officeDocument/2006/relationships" ref="O29" display="Parliament profile" ns22:id="rIdCurrentMEP29"/>
    <x:hyperlink xmlns:ns23="http://schemas.openxmlformats.org/officeDocument/2006/relationships" ref="O30" display="Parliament profile" ns23:id="rIdCurrentMEP30"/>
    <x:hyperlink xmlns:ns24="http://schemas.openxmlformats.org/officeDocument/2006/relationships" ref="O31" display="Parliament profile" ns24:id="rIdCurrentMEP31"/>
    <x:hyperlink xmlns:ns25="http://schemas.openxmlformats.org/officeDocument/2006/relationships" ref="O32" display="Parliament profile" ns25:id="rIdCurrentMEP32"/>
    <x:hyperlink xmlns:ns26="http://schemas.openxmlformats.org/officeDocument/2006/relationships" ref="O33" display="Parliament profile" ns26:id="rIdCurrentMEP33"/>
    <x:hyperlink xmlns:ns27="http://schemas.openxmlformats.org/officeDocument/2006/relationships" ref="O34" display="Parliament profile" ns27:id="rIdCurrentMEP34"/>
    <x:hyperlink xmlns:ns28="http://schemas.openxmlformats.org/officeDocument/2006/relationships" ref="O35" display="Parliament profile" ns28:id="rIdCurrentMEP35"/>
    <x:hyperlink xmlns:ns29="http://schemas.openxmlformats.org/officeDocument/2006/relationships" ref="O36" display="Parliament profile" ns29:id="rIdCurrentMEP36"/>
    <x:hyperlink xmlns:ns30="http://schemas.openxmlformats.org/officeDocument/2006/relationships" ref="O37" display="Parliament profile" ns30:id="rIdCurrentMEP37"/>
    <x:hyperlink xmlns:ns31="http://schemas.openxmlformats.org/officeDocument/2006/relationships" ref="O38" display="Parliament profile" ns31:id="rIdCurrentMEP38"/>
    <x:hyperlink xmlns:ns32="http://schemas.openxmlformats.org/officeDocument/2006/relationships" ref="O39" display="Parliament profile" ns32:id="rIdCurrentMEP39"/>
    <x:hyperlink xmlns:ns33="http://schemas.openxmlformats.org/officeDocument/2006/relationships" ref="O40" display="Parliament profile" ns33:id="rIdCurrentMEP40"/>
    <x:hyperlink xmlns:ns34="http://schemas.openxmlformats.org/officeDocument/2006/relationships" ref="O41" display="Parliament profile" ns34:id="rIdCurrentMEP41"/>
    <x:hyperlink xmlns:ns35="http://schemas.openxmlformats.org/officeDocument/2006/relationships" ref="O42" display="Parliament profile" ns35:id="rIdCurrentMEP42"/>
    <x:hyperlink xmlns:ns36="http://schemas.openxmlformats.org/officeDocument/2006/relationships" ref="O43" display="Parliament profile" ns36:id="rIdCurrentMEP43"/>
    <x:hyperlink xmlns:ns37="http://schemas.openxmlformats.org/officeDocument/2006/relationships" ref="O44" display="Parliament profile" ns37:id="rIdCurrentMEP44"/>
    <x:hyperlink xmlns:ns38="http://schemas.openxmlformats.org/officeDocument/2006/relationships" ref="O45" display="Parliament profile" ns38:id="rIdCurrentMEP45"/>
    <x:hyperlink xmlns:ns39="http://schemas.openxmlformats.org/officeDocument/2006/relationships" ref="O46" display="Parliament profile" ns39:id="rIdCurrentMEP46"/>
    <x:hyperlink xmlns:ns40="http://schemas.openxmlformats.org/officeDocument/2006/relationships" ref="O47" display="Parliament profile" ns40:id="rIdCurrentMEP47"/>
    <x:hyperlink xmlns:ns41="http://schemas.openxmlformats.org/officeDocument/2006/relationships" ref="O48" display="Parliament profile" ns41:id="rIdCurrentMEP48"/>
    <x:hyperlink xmlns:ns42="http://schemas.openxmlformats.org/officeDocument/2006/relationships" ref="O49" display="Parliament profile" ns42:id="rIdCurrentMEP49"/>
    <x:hyperlink xmlns:ns43="http://schemas.openxmlformats.org/officeDocument/2006/relationships" ref="O50" display="Parliament profile" ns43:id="rIdCurrentMEP50"/>
    <x:hyperlink xmlns:ns44="http://schemas.openxmlformats.org/officeDocument/2006/relationships" ref="O51" display="Parliament profile" ns44:id="rIdCurrentMEP51"/>
    <x:hyperlink xmlns:ns45="http://schemas.openxmlformats.org/officeDocument/2006/relationships" ref="O52" display="Parliament profile" ns45:id="rIdCurrentMEP52"/>
    <x:hyperlink xmlns:ns46="http://schemas.openxmlformats.org/officeDocument/2006/relationships" ref="O53" display="Parliament profile" ns46:id="rIdCurrentMEP53"/>
    <x:hyperlink xmlns:ns47="http://schemas.openxmlformats.org/officeDocument/2006/relationships" ref="O54" display="Parliament profile" ns47:id="rIdCurrentMEP54"/>
    <x:hyperlink xmlns:ns48="http://schemas.openxmlformats.org/officeDocument/2006/relationships" ref="O55" display="Parliament profile" ns48:id="rIdCurrentMEP55"/>
    <x:hyperlink xmlns:ns49="http://schemas.openxmlformats.org/officeDocument/2006/relationships" ref="O56" display="Parliament profile" ns49:id="rIdCurrentMEP56"/>
    <x:hyperlink xmlns:ns50="http://schemas.openxmlformats.org/officeDocument/2006/relationships" ref="O57" display="Parliament profile" ns50:id="rIdCurrentMEP57"/>
    <x:hyperlink xmlns:ns51="http://schemas.openxmlformats.org/officeDocument/2006/relationships" ref="O58" display="Parliament profile" ns51:id="rIdCurrentMEP58"/>
    <x:hyperlink xmlns:ns52="http://schemas.openxmlformats.org/officeDocument/2006/relationships" ref="O59" display="Parliament profile" ns52:id="rIdCurrentMEP59"/>
    <x:hyperlink xmlns:ns53="http://schemas.openxmlformats.org/officeDocument/2006/relationships" ref="O60" display="Parliament profile" ns53:id="rIdCurrentMEP60"/>
    <x:hyperlink xmlns:ns54="http://schemas.openxmlformats.org/officeDocument/2006/relationships" ref="O61" display="Parliament profile" ns54:id="rIdCurrentMEP61"/>
    <x:hyperlink xmlns:ns55="http://schemas.openxmlformats.org/officeDocument/2006/relationships" ref="O62" display="Parliament profile" ns55:id="rIdCurrentMEP62"/>
    <x:hyperlink xmlns:ns56="http://schemas.openxmlformats.org/officeDocument/2006/relationships" ref="O63" display="Parliament profile" ns56:id="rIdCurrentMEP63"/>
    <x:hyperlink xmlns:ns57="http://schemas.openxmlformats.org/officeDocument/2006/relationships" ref="O64" display="Parliament profile" ns57:id="rIdCurrentMEP64"/>
    <x:hyperlink xmlns:ns58="http://schemas.openxmlformats.org/officeDocument/2006/relationships" ref="O65" display="Parliament profile" ns58:id="rIdCurrentMEP65"/>
    <x:hyperlink xmlns:ns59="http://schemas.openxmlformats.org/officeDocument/2006/relationships" ref="O66" display="Parliament profile" ns59:id="rIdCurrentMEP66"/>
    <x:hyperlink xmlns:ns60="http://schemas.openxmlformats.org/officeDocument/2006/relationships" ref="O67" display="Parliament profile" ns60:id="rIdCurrentMEP67"/>
    <x:hyperlink xmlns:ns61="http://schemas.openxmlformats.org/officeDocument/2006/relationships" ref="O68" display="Parliament profile" ns61:id="rIdCurrentMEP68"/>
    <x:hyperlink xmlns:ns62="http://schemas.openxmlformats.org/officeDocument/2006/relationships" ref="O69" display="Parliament profile" ns62:id="rIdCurrentMEP69"/>
    <x:hyperlink xmlns:ns63="http://schemas.openxmlformats.org/officeDocument/2006/relationships" ref="O70" display="Parliament profile" ns63:id="rIdCurrentMEP70"/>
    <x:hyperlink xmlns:ns64="http://schemas.openxmlformats.org/officeDocument/2006/relationships" ref="O71" display="Parliament profile" ns64:id="rIdCurrentMEP71"/>
    <x:hyperlink xmlns:ns65="http://schemas.openxmlformats.org/officeDocument/2006/relationships" ref="O72" display="Parliament profile" ns65:id="rIdCurrentMEP72"/>
    <x:hyperlink xmlns:ns66="http://schemas.openxmlformats.org/officeDocument/2006/relationships" ref="O73" display="Parliament profile" ns66:id="rIdCurrentMEP73"/>
    <x:hyperlink xmlns:ns67="http://schemas.openxmlformats.org/officeDocument/2006/relationships" ref="O74" display="Parliament profile" ns67:id="rIdCurrentMEP74"/>
    <x:hyperlink xmlns:ns68="http://schemas.openxmlformats.org/officeDocument/2006/relationships" ref="O75" display="Parliament profile" ns68:id="rIdCurrentMEP75"/>
    <x:hyperlink xmlns:ns69="http://schemas.openxmlformats.org/officeDocument/2006/relationships" ref="O76" display="Parliament profile" ns69:id="rIdCurrentMEP76"/>
    <x:hyperlink xmlns:ns70="http://schemas.openxmlformats.org/officeDocument/2006/relationships" ref="O77" display="Parliament profile" ns70:id="rIdCurrentMEP77"/>
    <x:hyperlink xmlns:ns71="http://schemas.openxmlformats.org/officeDocument/2006/relationships" ref="O78" display="Parliament profile" ns71:id="rIdCurrentMEP78"/>
    <x:hyperlink xmlns:ns72="http://schemas.openxmlformats.org/officeDocument/2006/relationships" ref="O79" display="Parliament profile" ns72:id="rIdCurrentMEP79"/>
    <x:hyperlink xmlns:ns73="http://schemas.openxmlformats.org/officeDocument/2006/relationships" ref="O80" display="Parliament profile" ns73:id="rIdCurrentMEP80"/>
    <x:hyperlink xmlns:ns74="http://schemas.openxmlformats.org/officeDocument/2006/relationships" ref="O81" display="Parliament profile" ns74:id="rIdCurrentMEP81"/>
    <x:hyperlink xmlns:ns75="http://schemas.openxmlformats.org/officeDocument/2006/relationships" ref="O82" display="Parliament profile" ns75:id="rIdCurrentMEP82"/>
    <x:hyperlink xmlns:ns76="http://schemas.openxmlformats.org/officeDocument/2006/relationships" ref="O83" display="Parliament profile" ns76:id="rIdCurrentMEP83"/>
    <x:hyperlink xmlns:ns77="http://schemas.openxmlformats.org/officeDocument/2006/relationships" ref="O84" display="Parliament profile" ns77:id="rIdCurrentMEP84"/>
    <x:hyperlink xmlns:ns78="http://schemas.openxmlformats.org/officeDocument/2006/relationships" ref="O85" display="Parliament profile" ns78:id="rIdCurrentMEP85"/>
    <x:hyperlink xmlns:ns79="http://schemas.openxmlformats.org/officeDocument/2006/relationships" ref="O86" display="Parliament profile" ns79:id="rIdCurrentMEP86"/>
    <x:hyperlink xmlns:ns80="http://schemas.openxmlformats.org/officeDocument/2006/relationships" ref="O87" display="Parliament profile" ns80:id="rIdCurrentMEP87"/>
    <x:hyperlink xmlns:ns81="http://schemas.openxmlformats.org/officeDocument/2006/relationships" ref="O88" display="Parliament profile" ns81:id="rIdCurrentMEP88"/>
    <x:hyperlink xmlns:ns82="http://schemas.openxmlformats.org/officeDocument/2006/relationships" ref="O89" display="Parliament profile" ns82:id="rIdCurrentMEP89"/>
    <x:hyperlink xmlns:ns83="http://schemas.openxmlformats.org/officeDocument/2006/relationships" ref="O90" display="Parliament profile" ns83:id="rIdCurrentMEP90"/>
    <x:hyperlink xmlns:ns84="http://schemas.openxmlformats.org/officeDocument/2006/relationships" ref="O91" display="Parliament profile" ns84:id="rIdCurrentMEP91"/>
    <x:hyperlink xmlns:ns85="http://schemas.openxmlformats.org/officeDocument/2006/relationships" ref="O92" display="Parliament profile" ns85:id="rIdCurrentMEP92"/>
    <x:hyperlink xmlns:ns86="http://schemas.openxmlformats.org/officeDocument/2006/relationships" ref="O93" display="Parliament profile" ns86:id="rIdCurrentMEP93"/>
    <x:hyperlink xmlns:ns87="http://schemas.openxmlformats.org/officeDocument/2006/relationships" ref="O94" display="Parliament profile" ns87:id="rIdCurrentMEP94"/>
    <x:hyperlink xmlns:ns88="http://schemas.openxmlformats.org/officeDocument/2006/relationships" ref="O95" display="Parliament profile" ns88:id="rIdCurrentMEP95"/>
    <x:hyperlink xmlns:ns89="http://schemas.openxmlformats.org/officeDocument/2006/relationships" ref="O96" display="Parliament profile" ns89:id="rIdCurrentMEP96"/>
    <x:hyperlink xmlns:ns90="http://schemas.openxmlformats.org/officeDocument/2006/relationships" ref="O97" display="Parliament profile" ns90:id="rIdCurrentMEP97"/>
    <x:hyperlink xmlns:ns91="http://schemas.openxmlformats.org/officeDocument/2006/relationships" ref="O98" display="Parliament profile" ns91:id="rIdCurrentMEP98"/>
    <x:hyperlink xmlns:ns92="http://schemas.openxmlformats.org/officeDocument/2006/relationships" ref="O99" display="Parliament profile" ns92:id="rIdCurrentMEP99"/>
    <x:hyperlink xmlns:ns93="http://schemas.openxmlformats.org/officeDocument/2006/relationships" ref="O100" display="Parliament profile" ns93:id="rIdCurrentMEP100"/>
    <x:hyperlink xmlns:ns94="http://schemas.openxmlformats.org/officeDocument/2006/relationships" ref="O101" display="Parliament profile" ns94:id="rIdCurrentMEP101"/>
  </x:hyperlinks>
  <x:pageMargins left="0.7" right="0.7" top="0.75" bottom="0.75" header="0.3" footer="0.3"/>
  <x:tableParts count="1">
    <x:tablePart xmlns:r="http://schemas.openxmlformats.org/officeDocument/2006/relationships" r:id="R5bcf8cd40dbc4519"/>
  </x:tableParts>
</x:worksheet>
</file>

<file path=xl/worksheets/sheet7.xml><?xml version="1.0" encoding="utf-8"?>
<x:worksheet xmlns:x="http://schemas.openxmlformats.org/spreadsheetml/2006/main">
  <x:sheetPr>
    <x:tabColor rgb="FF223D60"/>
  </x:sheetPr>
  <x:sheetViews>
    <x:sheetView showGridLines="0" workbookViewId="0" tabSelected="0">
      <x:pane ySplit="6" topLeftCell="A7" activePane="bottomLeft" state="frozen"/>
    </x:sheetView>
  </x:sheetViews>
  <x:sheetFormatPr defaultRowHeight="15"/>
  <x:cols>
    <x:col min="1" max="1" width="32" hidden="0" customWidth="1"/>
    <x:col min="2" max="2" width="25" hidden="0" customWidth="1"/>
    <x:col min="3" max="3" width="62" hidden="0" customWidth="1"/>
    <x:col min="4" max="4" width="15" hidden="0" customWidth="1"/>
    <x:col min="5" max="5" width="12" hidden="0" customWidth="1"/>
    <x:col min="6" max="6" width="15" hidden="0" customWidth="1"/>
    <x:col min="7" max="7" width="17" hidden="0" customWidth="1"/>
    <x:col min="8" max="8" width="20" hidden="0" customWidth="1"/>
    <x:col min="9" max="9" width="22" hidden="0" customWidth="1"/>
    <x:col min="10" max="10" width="24" hidden="0" customWidth="1"/>
    <x:col min="11" max="11" width="34" hidden="0" customWidth="1"/>
    <x:col min="12" max="12" width="19" hidden="0" customWidth="1"/>
    <x:col min="13" max="13" width="22" hidden="1" customWidth="1"/>
  </x:cols>
  <x:sheetData>
    <x:row r="1">
      <x:c r="A1" s="55"/>
      <x:c r="B1" s="55"/>
      <x:c r="C1" s="55"/>
      <x:c r="D1" s="55"/>
      <x:c r="E1" s="55"/>
      <x:c r="F1" s="55"/>
      <x:c r="G1" s="55"/>
      <x:c r="H1" s="55"/>
      <x:c r="I1" s="55"/>
      <x:c r="J1" s="55"/>
      <x:c r="K1" s="55"/>
      <x:c r="L1" s="55"/>
      <x:c r="M1" s="55"/>
    </x:row>
    <x:row r="2" ht="27" customHeight="1">
      <x:c r="A2" s="56" t="str">
        <x:v>MEP evidence and score calculation</x:v>
      </x:c>
      <x:c r="B2" s="55"/>
      <x:c r="C2" s="55"/>
      <x:c r="D2" s="55"/>
      <x:c r="E2" s="55"/>
      <x:c r="F2" s="55"/>
      <x:c r="G2" s="55"/>
      <x:c r="H2" s="55"/>
      <x:c r="I2" s="55"/>
      <x:c r="J2" s="55"/>
      <x:c r="K2" s="55"/>
      <x:c r="L2" s="55"/>
      <x:c r="M2" s="55"/>
    </x:row>
    <x:row r="3" ht="24" customHeight="1">
      <x:c r="A3" s="57" t="str">
        <x:v>One row per MEP and distinct proposal. File weighting gives each legislative file equal weight.</x:v>
      </x:c>
      <x:c r="B3" s="55"/>
      <x:c r="C3" s="55"/>
      <x:c r="D3" s="55"/>
      <x:c r="E3" s="55"/>
      <x:c r="F3" s="55"/>
      <x:c r="G3" s="55"/>
      <x:c r="H3" s="55"/>
      <x:c r="I3" s="55"/>
      <x:c r="J3" s="55"/>
      <x:c r="K3" s="55"/>
      <x:c r="L3" s="55"/>
      <x:c r="M3" s="55"/>
    </x:row>
    <x:row r="4">
      <x:c r="A4" s="55"/>
      <x:c r="B4" s="55"/>
      <x:c r="C4" s="55"/>
      <x:c r="D4" s="55"/>
      <x:c r="E4" s="55"/>
      <x:c r="F4" s="55"/>
      <x:c r="G4" s="55"/>
      <x:c r="H4" s="55"/>
      <x:c r="I4" s="55"/>
      <x:c r="J4" s="55"/>
      <x:c r="K4" s="55"/>
      <x:c r="L4" s="55"/>
      <x:c r="M4" s="55"/>
    </x:row>
    <x:row r="5">
      <x:c r="A5" s="55"/>
      <x:c r="B5" s="55"/>
      <x:c r="C5" s="55"/>
      <x:c r="D5" s="55"/>
      <x:c r="E5" s="55"/>
      <x:c r="F5" s="55"/>
      <x:c r="G5" s="55"/>
      <x:c r="H5" s="55"/>
      <x:c r="I5" s="55"/>
      <x:c r="J5" s="55"/>
      <x:c r="K5" s="55"/>
      <x:c r="L5" s="55"/>
      <x:c r="M5" s="55"/>
    </x:row>
    <x:row r="6" ht="38" customHeight="1">
      <x:c r="A6" s="43" t="str">
        <x:v>MEP</x:v>
      </x:c>
      <x:c r="B6" s="43" t="str">
        <x:v>Legislative file</x:v>
      </x:c>
      <x:c r="C6" s="43" t="str">
        <x:v>Amendment</x:v>
      </x:c>
      <x:c r="D6" s="43" t="str">
        <x:v>PET score</x:v>
      </x:c>
      <x:c r="E6" s="43" t="str">
        <x:v>Counted</x:v>
      </x:c>
      <x:c r="F6" s="43" t="str">
        <x:v>Confidence</x:v>
      </x:c>
      <x:c r="G6" s="43" t="str">
        <x:v>Scored in file</x:v>
      </x:c>
      <x:c r="H6" s="43" t="str">
        <x:v>Weighted contribution</x:v>
      </x:c>
      <x:c r="I6" s="43" t="str">
        <x:v>File count contribution</x:v>
      </x:c>
      <x:c r="J6" s="43" t="str">
        <x:v>Official source</x:v>
      </x:c>
      <x:c r="K6" s="43" t="str">
        <x:v>Attribution role</x:v>
      </x:c>
      <x:c r="L6" s="43" t="str">
        <x:v>Explicit PET mention</x:v>
      </x:c>
      <x:c r="M6" s="43" t="str">
        <x:v>Scoring key</x:v>
      </x:c>
    </x:row>
    <x:row r="7" ht="34" customHeight="1">
      <x:c r="A7" s="60" t="str">
        <x:v>Adam Jarubas</x:v>
      </x:c>
      <x:c r="B7" s="60" t="str">
        <x:v>Digital Omnibus</x:v>
      </x:c>
      <x:c r="C7" s="61" t="str">
        <x:v>Amendment 1270; Article 3 – paragraph 1 – point 10 Regulation (EU) 2016/679 Article 41a – paragraph 2 – point a</x:v>
      </x:c>
      <x:c r="D7" s="65" t="n">
        <x:f>IF(INDEX('MEP amendments'!$AE$7:$AE$315,MATCH($M7,'MEP amendments'!$AD$7:$AD$315,0))=1,INDEX('MEP amendments'!$P$7:$P$315,MATCH($M7,'MEP amendments'!$AD$7:$AD$315,0)),"")</x:f>
        <x:v>1</x:v>
      </x:c>
      <x:c r="E7" s="60" t="n">
        <x:f>IF(AND(ISNUMBER(D7),INDEX('MEP amendments'!$T$7:$T$315,MATCH($M7,'MEP amendments'!$AD$7:$AD$315,0))="Yes"),1,0)</x:f>
        <x:v>1</x:v>
      </x:c>
      <x:c r="F7" s="60" t="str">
        <x:f>INDEX('MEP amendments'!$S$7:$S$315,MATCH($M7,'MEP amendments'!$AD$7:$AD$315,0))</x:f>
        <x:v>High</x:v>
      </x:c>
      <x:c r="G7" s="60" t="n">
        <x:f>COUNTIFS($A$7:$A$1047,A7,$B$7:$B$1047,B7,$E$7:$E$1047,1)</x:f>
        <x:v>2</x:v>
      </x:c>
      <x:c r="H7" s="67" t="n">
        <x:f>IF(E7=1,D7/G7,"")</x:f>
        <x:v>0.5</x:v>
      </x:c>
      <x:c r="I7" s="60" t="n">
        <x:f>IF(AND(E7=1,COUNTIFS($A$7:A7,A7,$B$7:B7,B7,$E$7:E7,1)=1),1,0)</x:f>
        <x:v>1</x:v>
      </x:c>
      <x:c r="J7" s="63" t="str">
        <x:v>Official amendment</x:v>
      </x:c>
      <x:c r="K7" s="61" t="str">
        <x:v>Named signatories to tabled amendment</x:v>
      </x:c>
      <x:c r="L7" s="60" t="str">
        <x:v>Yes</x:v>
      </x:c>
      <x:c r="M7" s="60" t="str">
        <x:v>PET-MEP-241</x:v>
      </x:c>
    </x:row>
    <x:row r="8" ht="34" customHeight="1">
      <x:c r="A8" s="55" t="str">
        <x:v>Adam Jarubas</x:v>
      </x:c>
      <x:c r="B8" s="55" t="str">
        <x:v>Digital Omnibus</x:v>
      </x:c>
      <x:c r="C8" s="62" t="str">
        <x:v>Amendment 1411; Article 3 – paragraph 1 – point 15 Regulation (EU) 2016/679 Article 88a – paragraph 3 – point db (new)</x:v>
      </x:c>
      <x:c r="D8" s="66" t="n">
        <x:f>IF(INDEX('MEP amendments'!$AE$7:$AE$315,MATCH($M8,'MEP amendments'!$AD$7:$AD$315,0))=1,INDEX('MEP amendments'!$P$7:$P$315,MATCH($M8,'MEP amendments'!$AD$7:$AD$315,0)),"")</x:f>
        <x:v>2</x:v>
      </x:c>
      <x:c r="E8" s="55" t="n">
        <x:f>IF(AND(ISNUMBER(D8),INDEX('MEP amendments'!$T$7:$T$315,MATCH($M8,'MEP amendments'!$AD$7:$AD$315,0))="Yes"),1,0)</x:f>
        <x:v>1</x:v>
      </x:c>
      <x:c r="F8" s="55" t="str">
        <x:f>INDEX('MEP amendments'!$S$7:$S$315,MATCH($M8,'MEP amendments'!$AD$7:$AD$315,0))</x:f>
        <x:v>High</x:v>
      </x:c>
      <x:c r="G8" s="55" t="n">
        <x:f>COUNTIFS($A$7:$A$1047,A8,$B$7:$B$1047,B8,$E$7:$E$1047,1)</x:f>
        <x:v>2</x:v>
      </x:c>
      <x:c r="H8" s="68" t="n">
        <x:f>IF(E8=1,D8/G8,"")</x:f>
        <x:v>1</x:v>
      </x:c>
      <x:c r="I8" s="55" t="n">
        <x:f>IF(AND(E8=1,COUNTIFS($A$7:A8,A8,$B$7:B8,B8,$E$7:E8,1)=1),1,0)</x:f>
        <x:v>0</x:v>
      </x:c>
      <x:c r="J8" s="64" t="str">
        <x:v>Official amendment</x:v>
      </x:c>
      <x:c r="K8" s="62" t="str">
        <x:v>Named signatories to tabled amendment</x:v>
      </x:c>
      <x:c r="L8" s="55" t="str">
        <x:v>Yes</x:v>
      </x:c>
      <x:c r="M8" s="55" t="str">
        <x:v>PET-MEP-282</x:v>
      </x:c>
    </x:row>
    <x:row r="9" ht="34" customHeight="1">
      <x:c r="A9" s="60" t="str">
        <x:v>Adina Vălean</x:v>
      </x:c>
      <x:c r="B9" s="60" t="str">
        <x:v>Digital Omnibus</x:v>
      </x:c>
      <x:c r="C9" s="61" t="str">
        <x:v>Amendment 216 — Recital 27</x:v>
      </x:c>
      <x:c r="D9" s="65" t="n">
        <x:f>IF(INDEX('MEP amendments'!$AE$7:$AE$315,MATCH($M9,'MEP amendments'!$AD$7:$AD$315,0))=1,INDEX('MEP amendments'!$P$7:$P$315,MATCH($M9,'MEP amendments'!$AD$7:$AD$315,0)),"")</x:f>
        <x:v>0</x:v>
      </x:c>
      <x:c r="E9" s="60" t="n">
        <x:f>IF(AND(ISNUMBER(D9),INDEX('MEP amendments'!$T$7:$T$315,MATCH($M9,'MEP amendments'!$AD$7:$AD$315,0))="Yes"),1,0)</x:f>
        <x:v>1</x:v>
      </x:c>
      <x:c r="F9" s="60" t="str">
        <x:f>INDEX('MEP amendments'!$S$7:$S$315,MATCH($M9,'MEP amendments'!$AD$7:$AD$315,0))</x:f>
        <x:v>Medium</x:v>
      </x:c>
      <x:c r="G9" s="60" t="n">
        <x:f>COUNTIFS($A$7:$A$1047,A9,$B$7:$B$1047,B9,$E$7:$E$1047,1)</x:f>
        <x:v>2</x:v>
      </x:c>
      <x:c r="H9" s="67" t="n">
        <x:f>IF(E9=1,D9/G9,"")</x:f>
        <x:v>0</x:v>
      </x:c>
      <x:c r="I9" s="60" t="n">
        <x:f>IF(AND(E9=1,COUNTIFS($A$7:A9,A9,$B$7:B9,B9,$E$7:E9,1)=1),1,0)</x:f>
        <x:v>1</x:v>
      </x:c>
      <x:c r="J9" s="63" t="str">
        <x:v>Official amendment</x:v>
      </x:c>
      <x:c r="K9" s="61" t="str">
        <x:v>Named signatory to tabled amendment</x:v>
      </x:c>
      <x:c r="L9" s="60" t="str">
        <x:v>No</x:v>
      </x:c>
      <x:c r="M9" s="60" t="str">
        <x:v>PET-MEP-99</x:v>
      </x:c>
    </x:row>
    <x:row r="10" ht="34" customHeight="1">
      <x:c r="A10" s="55" t="str">
        <x:v>Adina Vălean</x:v>
      </x:c>
      <x:c r="B10" s="55" t="str">
        <x:v>Digital Omnibus</x:v>
      </x:c>
      <x:c r="C10" s="62" t="str">
        <x:v>Amendment 1410; Article 3 – paragraph 1 – point 15 Regulation (EU) 2016/679 Article 88a – paragraph 3 – point db</x:v>
      </x:c>
      <x:c r="D10" s="66" t="n">
        <x:f>IF(INDEX('MEP amendments'!$AE$7:$AE$315,MATCH($M10,'MEP amendments'!$AD$7:$AD$315,0))=1,INDEX('MEP amendments'!$P$7:$P$315,MATCH($M10,'MEP amendments'!$AD$7:$AD$315,0)),"")</x:f>
        <x:v>2</x:v>
      </x:c>
      <x:c r="E10" s="55" t="n">
        <x:f>IF(AND(ISNUMBER(D10),INDEX('MEP amendments'!$T$7:$T$315,MATCH($M10,'MEP amendments'!$AD$7:$AD$315,0))="Yes"),1,0)</x:f>
        <x:v>1</x:v>
      </x:c>
      <x:c r="F10" s="55" t="str">
        <x:f>INDEX('MEP amendments'!$S$7:$S$315,MATCH($M10,'MEP amendments'!$AD$7:$AD$315,0))</x:f>
        <x:v>High</x:v>
      </x:c>
      <x:c r="G10" s="55" t="n">
        <x:f>COUNTIFS($A$7:$A$1047,A10,$B$7:$B$1047,B10,$E$7:$E$1047,1)</x:f>
        <x:v>2</x:v>
      </x:c>
      <x:c r="H10" s="68" t="n">
        <x:f>IF(E10=1,D10/G10,"")</x:f>
        <x:v>1</x:v>
      </x:c>
      <x:c r="I10" s="55" t="n">
        <x:f>IF(AND(E10=1,COUNTIFS($A$7:A10,A10,$B$7:B10,B10,$E$7:E10,1)=1),1,0)</x:f>
        <x:v>0</x:v>
      </x:c>
      <x:c r="J10" s="64" t="str">
        <x:v>Official amendment</x:v>
      </x:c>
      <x:c r="K10" s="62" t="str">
        <x:v>Named signatories to tabled amendment</x:v>
      </x:c>
      <x:c r="L10" s="55" t="str">
        <x:v>Yes</x:v>
      </x:c>
      <x:c r="M10" s="55" t="str">
        <x:v>PET-MEP-281</x:v>
      </x:c>
    </x:row>
    <x:row r="11" ht="34" customHeight="1">
      <x:c r="A11" s="60" t="str">
        <x:v>Aleksandar Nikolic</x:v>
      </x:c>
      <x:c r="B11" s="60" t="str">
        <x:v>Digital Omnibus</x:v>
      </x:c>
      <x:c r="C11" s="61" t="str">
        <x:v>Amendment 99 — Recital 4 a (new)</x:v>
      </x:c>
      <x:c r="D11" s="65" t="n">
        <x:f>IF(INDEX('MEP amendments'!$AE$7:$AE$315,MATCH($M11,'MEP amendments'!$AD$7:$AD$315,0))=1,INDEX('MEP amendments'!$P$7:$P$315,MATCH($M11,'MEP amendments'!$AD$7:$AD$315,0)),"")</x:f>
        <x:v>1</x:v>
      </x:c>
      <x:c r="E11" s="60" t="n">
        <x:f>IF(AND(ISNUMBER(D11),INDEX('MEP amendments'!$T$7:$T$315,MATCH($M11,'MEP amendments'!$AD$7:$AD$315,0))="Yes"),1,0)</x:f>
        <x:v>1</x:v>
      </x:c>
      <x:c r="F11" s="60" t="str">
        <x:f>INDEX('MEP amendments'!$S$7:$S$315,MATCH($M11,'MEP amendments'!$AD$7:$AD$315,0))</x:f>
        <x:v>High</x:v>
      </x:c>
      <x:c r="G11" s="60" t="n">
        <x:f>COUNTIFS($A$7:$A$1047,A11,$B$7:$B$1047,B11,$E$7:$E$1047,1)</x:f>
        <x:v>54</x:v>
      </x:c>
      <x:c r="H11" s="67" t="n">
        <x:f>IF(E11=1,D11/G11,"")</x:f>
        <x:v>0.018518518518518517</x:v>
      </x:c>
      <x:c r="I11" s="60" t="n">
        <x:f>IF(AND(E11=1,COUNTIFS($A$7:A11,A11,$B$7:B11,B11,$E$7:E11,1)=1),1,0)</x:f>
        <x:v>1</x:v>
      </x:c>
      <x:c r="J11" s="63" t="str">
        <x:v>Official amendment</x:v>
      </x:c>
      <x:c r="K11" s="61" t="str">
        <x:v>Named signatory to tabled amendment</x:v>
      </x:c>
      <x:c r="L11" s="60" t="str">
        <x:v>No</x:v>
      </x:c>
      <x:c r="M11" s="60" t="str">
        <x:v>PET-MEP-91</x:v>
      </x:c>
    </x:row>
    <x:row r="12" ht="34" customHeight="1">
      <x:c r="A12" s="55" t="str">
        <x:v>Aleksandar Nikolic</x:v>
      </x:c>
      <x:c r="B12" s="55" t="str">
        <x:v>Digital Omnibus</x:v>
      </x:c>
      <x:c r="C12" s="62" t="str">
        <x:v>Amendment 186 — Recital 24 a (new)</x:v>
      </x:c>
      <x:c r="D12" s="66" t="n">
        <x:f>IF(INDEX('MEP amendments'!$AE$7:$AE$315,MATCH($M12,'MEP amendments'!$AD$7:$AD$315,0))=1,INDEX('MEP amendments'!$P$7:$P$315,MATCH($M12,'MEP amendments'!$AD$7:$AD$315,0)),"")</x:f>
        <x:v>2</x:v>
      </x:c>
      <x:c r="E12" s="55" t="n">
        <x:f>IF(AND(ISNUMBER(D12),INDEX('MEP amendments'!$T$7:$T$315,MATCH($M12,'MEP amendments'!$AD$7:$AD$315,0))="Yes"),1,0)</x:f>
        <x:v>1</x:v>
      </x:c>
      <x:c r="F12" s="55" t="str">
        <x:f>INDEX('MEP amendments'!$S$7:$S$315,MATCH($M12,'MEP amendments'!$AD$7:$AD$315,0))</x:f>
        <x:v>High</x:v>
      </x:c>
      <x:c r="G12" s="55" t="n">
        <x:f>COUNTIFS($A$7:$A$1047,A12,$B$7:$B$1047,B12,$E$7:$E$1047,1)</x:f>
        <x:v>54</x:v>
      </x:c>
      <x:c r="H12" s="68" t="n">
        <x:f>IF(E12=1,D12/G12,"")</x:f>
        <x:v>0.037037037037037035</x:v>
      </x:c>
      <x:c r="I12" s="55" t="n">
        <x:f>IF(AND(E12=1,COUNTIFS($A$7:A12,A12,$B$7:B12,B12,$E$7:E12,1)=1),1,0)</x:f>
        <x:v>0</x:v>
      </x:c>
      <x:c r="J12" s="64" t="str">
        <x:v>Official amendment</x:v>
      </x:c>
      <x:c r="K12" s="62" t="str">
        <x:v>Named signatory to tabled amendment</x:v>
      </x:c>
      <x:c r="L12" s="55" t="str">
        <x:v>No</x:v>
      </x:c>
      <x:c r="M12" s="55" t="str">
        <x:v>PET-MEP-92</x:v>
      </x:c>
    </x:row>
    <x:row r="13" ht="34" customHeight="1">
      <x:c r="A13" s="60" t="str">
        <x:v>Aleksandar Nikolic</x:v>
      </x:c>
      <x:c r="B13" s="60" t="str">
        <x:v>Digital Omnibus</x:v>
      </x:c>
      <x:c r="C13" s="61" t="str">
        <x:v>Amendment 188 — Recital 24 b (new)</x:v>
      </x:c>
      <x:c r="D13" s="65" t="n">
        <x:f>IF(INDEX('MEP amendments'!$AE$7:$AE$315,MATCH($M13,'MEP amendments'!$AD$7:$AD$315,0))=1,INDEX('MEP amendments'!$P$7:$P$315,MATCH($M13,'MEP amendments'!$AD$7:$AD$315,0)),"")</x:f>
        <x:v>1</x:v>
      </x:c>
      <x:c r="E13" s="60" t="n">
        <x:f>IF(AND(ISNUMBER(D13),INDEX('MEP amendments'!$T$7:$T$315,MATCH($M13,'MEP amendments'!$AD$7:$AD$315,0))="Yes"),1,0)</x:f>
        <x:v>1</x:v>
      </x:c>
      <x:c r="F13" s="60" t="str">
        <x:f>INDEX('MEP amendments'!$S$7:$S$315,MATCH($M13,'MEP amendments'!$AD$7:$AD$315,0))</x:f>
        <x:v>High</x:v>
      </x:c>
      <x:c r="G13" s="60" t="n">
        <x:f>COUNTIFS($A$7:$A$1047,A13,$B$7:$B$1047,B13,$E$7:$E$1047,1)</x:f>
        <x:v>54</x:v>
      </x:c>
      <x:c r="H13" s="67" t="n">
        <x:f>IF(E13=1,D13/G13,"")</x:f>
        <x:v>0.018518518518518517</x:v>
      </x:c>
      <x:c r="I13" s="60" t="n">
        <x:f>IF(AND(E13=1,COUNTIFS($A$7:A13,A13,$B$7:B13,B13,$E$7:E13,1)=1),1,0)</x:f>
        <x:v>0</x:v>
      </x:c>
      <x:c r="J13" s="63" t="str">
        <x:v>Official amendment</x:v>
      </x:c>
      <x:c r="K13" s="61" t="str">
        <x:v>Named signatory to tabled amendment</x:v>
      </x:c>
      <x:c r="L13" s="60" t="str">
        <x:v>No</x:v>
      </x:c>
      <x:c r="M13" s="60" t="str">
        <x:v>PET-MEP-93</x:v>
      </x:c>
    </x:row>
    <x:row r="14" ht="34" customHeight="1">
      <x:c r="A14" s="55" t="str">
        <x:v>Aleksandar Nikolic</x:v>
      </x:c>
      <x:c r="B14" s="55" t="str">
        <x:v>Digital Omnibus</x:v>
      </x:c>
      <x:c r="C14" s="62" t="str">
        <x:v>Amendment 190 — Recital 24 c (new)</x:v>
      </x:c>
      <x:c r="D14" s="66" t="n">
        <x:f>IF(INDEX('MEP amendments'!$AE$7:$AE$315,MATCH($M14,'MEP amendments'!$AD$7:$AD$315,0))=1,INDEX('MEP amendments'!$P$7:$P$315,MATCH($M14,'MEP amendments'!$AD$7:$AD$315,0)),"")</x:f>
        <x:v>1</x:v>
      </x:c>
      <x:c r="E14" s="55" t="n">
        <x:f>IF(AND(ISNUMBER(D14),INDEX('MEP amendments'!$T$7:$T$315,MATCH($M14,'MEP amendments'!$AD$7:$AD$315,0))="Yes"),1,0)</x:f>
        <x:v>1</x:v>
      </x:c>
      <x:c r="F14" s="55" t="str">
        <x:f>INDEX('MEP amendments'!$S$7:$S$315,MATCH($M14,'MEP amendments'!$AD$7:$AD$315,0))</x:f>
        <x:v>High</x:v>
      </x:c>
      <x:c r="G14" s="55" t="n">
        <x:f>COUNTIFS($A$7:$A$1047,A14,$B$7:$B$1047,B14,$E$7:$E$1047,1)</x:f>
        <x:v>54</x:v>
      </x:c>
      <x:c r="H14" s="68" t="n">
        <x:f>IF(E14=1,D14/G14,"")</x:f>
        <x:v>0.018518518518518517</x:v>
      </x:c>
      <x:c r="I14" s="55" t="n">
        <x:f>IF(AND(E14=1,COUNTIFS($A$7:A14,A14,$B$7:B14,B14,$E$7:E14,1)=1),1,0)</x:f>
        <x:v>0</x:v>
      </x:c>
      <x:c r="J14" s="64" t="str">
        <x:v>Official amendment</x:v>
      </x:c>
      <x:c r="K14" s="62" t="str">
        <x:v>Named signatory to tabled amendment</x:v>
      </x:c>
      <x:c r="L14" s="55" t="str">
        <x:v>No</x:v>
      </x:c>
      <x:c r="M14" s="55" t="str">
        <x:v>PET-MEP-94</x:v>
      </x:c>
    </x:row>
    <x:row r="15" ht="34" customHeight="1">
      <x:c r="A15" s="60" t="str">
        <x:v>Aleksandar Nikolic</x:v>
      </x:c>
      <x:c r="B15" s="60" t="str">
        <x:v>Digital Omnibus</x:v>
      </x:c>
      <x:c r="C15" s="61" t="str">
        <x:v>Amendment 192 — Recital 24 d (new)</x:v>
      </x:c>
      <x:c r="D15" s="65" t="n">
        <x:f>IF(INDEX('MEP amendments'!$AE$7:$AE$315,MATCH($M15,'MEP amendments'!$AD$7:$AD$315,0))=1,INDEX('MEP amendments'!$P$7:$P$315,MATCH($M15,'MEP amendments'!$AD$7:$AD$315,0)),"")</x:f>
        <x:v>1</x:v>
      </x:c>
      <x:c r="E15" s="60" t="n">
        <x:f>IF(AND(ISNUMBER(D15),INDEX('MEP amendments'!$T$7:$T$315,MATCH($M15,'MEP amendments'!$AD$7:$AD$315,0))="Yes"),1,0)</x:f>
        <x:v>1</x:v>
      </x:c>
      <x:c r="F15" s="60" t="str">
        <x:f>INDEX('MEP amendments'!$S$7:$S$315,MATCH($M15,'MEP amendments'!$AD$7:$AD$315,0))</x:f>
        <x:v>High</x:v>
      </x:c>
      <x:c r="G15" s="60" t="n">
        <x:f>COUNTIFS($A$7:$A$1047,A15,$B$7:$B$1047,B15,$E$7:$E$1047,1)</x:f>
        <x:v>54</x:v>
      </x:c>
      <x:c r="H15" s="67" t="n">
        <x:f>IF(E15=1,D15/G15,"")</x:f>
        <x:v>0.018518518518518517</x:v>
      </x:c>
      <x:c r="I15" s="60" t="n">
        <x:f>IF(AND(E15=1,COUNTIFS($A$7:A15,A15,$B$7:B15,B15,$E$7:E15,1)=1),1,0)</x:f>
        <x:v>0</x:v>
      </x:c>
      <x:c r="J15" s="63" t="str">
        <x:v>Official amendment</x:v>
      </x:c>
      <x:c r="K15" s="61" t="str">
        <x:v>Named signatory to tabled amendment</x:v>
      </x:c>
      <x:c r="L15" s="60" t="str">
        <x:v>No</x:v>
      </x:c>
      <x:c r="M15" s="60" t="str">
        <x:v>PET-MEP-95</x:v>
      </x:c>
    </x:row>
    <x:row r="16" ht="34" customHeight="1">
      <x:c r="A16" s="55" t="str">
        <x:v>Aleksandar Nikolic</x:v>
      </x:c>
      <x:c r="B16" s="55" t="str">
        <x:v>Digital Omnibus</x:v>
      </x:c>
      <x:c r="C16" s="62" t="str">
        <x:v>Amendment 206 — Recital 26 a (new)</x:v>
      </x:c>
      <x:c r="D16" s="66" t="n">
        <x:f>IF(INDEX('MEP amendments'!$AE$7:$AE$315,MATCH($M16,'MEP amendments'!$AD$7:$AD$315,0))=1,INDEX('MEP amendments'!$P$7:$P$315,MATCH($M16,'MEP amendments'!$AD$7:$AD$315,0)),"")</x:f>
        <x:v>1</x:v>
      </x:c>
      <x:c r="E16" s="55" t="n">
        <x:f>IF(AND(ISNUMBER(D16),INDEX('MEP amendments'!$T$7:$T$315,MATCH($M16,'MEP amendments'!$AD$7:$AD$315,0))="Yes"),1,0)</x:f>
        <x:v>1</x:v>
      </x:c>
      <x:c r="F16" s="55" t="str">
        <x:f>INDEX('MEP amendments'!$S$7:$S$315,MATCH($M16,'MEP amendments'!$AD$7:$AD$315,0))</x:f>
        <x:v>High</x:v>
      </x:c>
      <x:c r="G16" s="55" t="n">
        <x:f>COUNTIFS($A$7:$A$1047,A16,$B$7:$B$1047,B16,$E$7:$E$1047,1)</x:f>
        <x:v>54</x:v>
      </x:c>
      <x:c r="H16" s="68" t="n">
        <x:f>IF(E16=1,D16/G16,"")</x:f>
        <x:v>0.018518518518518517</x:v>
      </x:c>
      <x:c r="I16" s="55" t="n">
        <x:f>IF(AND(E16=1,COUNTIFS($A$7:A16,A16,$B$7:B16,B16,$E$7:E16,1)=1),1,0)</x:f>
        <x:v>0</x:v>
      </x:c>
      <x:c r="J16" s="64" t="str">
        <x:v>Official amendment</x:v>
      </x:c>
      <x:c r="K16" s="62" t="str">
        <x:v>Named signatory to tabled amendment</x:v>
      </x:c>
      <x:c r="L16" s="55" t="str">
        <x:v>No</x:v>
      </x:c>
      <x:c r="M16" s="55" t="str">
        <x:v>PET-MEP-96</x:v>
      </x:c>
    </x:row>
    <x:row r="17" ht="34" customHeight="1">
      <x:c r="A17" s="60" t="str">
        <x:v>Aleksandar Nikolic</x:v>
      </x:c>
      <x:c r="B17" s="60" t="str">
        <x:v>Digital Omnibus</x:v>
      </x:c>
      <x:c r="C17" s="61" t="str">
        <x:v>Amendment 223 — Recital 27</x:v>
      </x:c>
      <x:c r="D17" s="65" t="n">
        <x:f>IF(INDEX('MEP amendments'!$AE$7:$AE$315,MATCH($M17,'MEP amendments'!$AD$7:$AD$315,0))=1,INDEX('MEP amendments'!$P$7:$P$315,MATCH($M17,'MEP amendments'!$AD$7:$AD$315,0)),"")</x:f>
        <x:v>0</x:v>
      </x:c>
      <x:c r="E17" s="60" t="n">
        <x:f>IF(AND(ISNUMBER(D17),INDEX('MEP amendments'!$T$7:$T$315,MATCH($M17,'MEP amendments'!$AD$7:$AD$315,0))="Yes"),1,0)</x:f>
        <x:v>1</x:v>
      </x:c>
      <x:c r="F17" s="60" t="str">
        <x:f>INDEX('MEP amendments'!$S$7:$S$315,MATCH($M17,'MEP amendments'!$AD$7:$AD$315,0))</x:f>
        <x:v>High</x:v>
      </x:c>
      <x:c r="G17" s="60" t="n">
        <x:f>COUNTIFS($A$7:$A$1047,A17,$B$7:$B$1047,B17,$E$7:$E$1047,1)</x:f>
        <x:v>54</x:v>
      </x:c>
      <x:c r="H17" s="67" t="n">
        <x:f>IF(E17=1,D17/G17,"")</x:f>
        <x:v>0</x:v>
      </x:c>
      <x:c r="I17" s="60" t="n">
        <x:f>IF(AND(E17=1,COUNTIFS($A$7:A17,A17,$B$7:B17,B17,$E$7:E17,1)=1),1,0)</x:f>
        <x:v>0</x:v>
      </x:c>
      <x:c r="J17" s="63" t="str">
        <x:v>Official amendment</x:v>
      </x:c>
      <x:c r="K17" s="61" t="str">
        <x:v>Named signatory to tabled amendment</x:v>
      </x:c>
      <x:c r="L17" s="60" t="str">
        <x:v>No</x:v>
      </x:c>
      <x:c r="M17" s="60" t="str">
        <x:v>PET-MEP-105</x:v>
      </x:c>
    </x:row>
    <x:row r="18" ht="34" customHeight="1">
      <x:c r="A18" s="55" t="str">
        <x:v>Aleksandar Nikolic</x:v>
      </x:c>
      <x:c r="B18" s="55" t="str">
        <x:v>Digital Omnibus</x:v>
      </x:c>
      <x:c r="C18" s="62" t="str">
        <x:v>Amendment 226 — Recital 27 a (new)</x:v>
      </x:c>
      <x:c r="D18" s="66" t="n">
        <x:f>IF(INDEX('MEP amendments'!$AE$7:$AE$315,MATCH($M18,'MEP amendments'!$AD$7:$AD$315,0))=1,INDEX('MEP amendments'!$P$7:$P$315,MATCH($M18,'MEP amendments'!$AD$7:$AD$315,0)),"")</x:f>
        <x:v>0</x:v>
      </x:c>
      <x:c r="E18" s="55" t="n">
        <x:f>IF(AND(ISNUMBER(D18),INDEX('MEP amendments'!$T$7:$T$315,MATCH($M18,'MEP amendments'!$AD$7:$AD$315,0))="Yes"),1,0)</x:f>
        <x:v>1</x:v>
      </x:c>
      <x:c r="F18" s="55" t="str">
        <x:f>INDEX('MEP amendments'!$S$7:$S$315,MATCH($M18,'MEP amendments'!$AD$7:$AD$315,0))</x:f>
        <x:v>High</x:v>
      </x:c>
      <x:c r="G18" s="55" t="n">
        <x:f>COUNTIFS($A$7:$A$1047,A18,$B$7:$B$1047,B18,$E$7:$E$1047,1)</x:f>
        <x:v>54</x:v>
      </x:c>
      <x:c r="H18" s="68" t="n">
        <x:f>IF(E18=1,D18/G18,"")</x:f>
        <x:v>0</x:v>
      </x:c>
      <x:c r="I18" s="55" t="n">
        <x:f>IF(AND(E18=1,COUNTIFS($A$7:A18,A18,$B$7:B18,B18,$E$7:E18,1)=1),1,0)</x:f>
        <x:v>0</x:v>
      </x:c>
      <x:c r="J18" s="64" t="str">
        <x:v>Official amendment</x:v>
      </x:c>
      <x:c r="K18" s="62" t="str">
        <x:v>Named signatory to tabled amendment</x:v>
      </x:c>
      <x:c r="L18" s="55" t="str">
        <x:v>No</x:v>
      </x:c>
      <x:c r="M18" s="55" t="str">
        <x:v>PET-MEP-107</x:v>
      </x:c>
    </x:row>
    <x:row r="19" ht="34" customHeight="1">
      <x:c r="A19" s="60" t="str">
        <x:v>Aleksandar Nikolic</x:v>
      </x:c>
      <x:c r="B19" s="60" t="str">
        <x:v>Digital Omnibus</x:v>
      </x:c>
      <x:c r="C19" s="61" t="str">
        <x:v>Amendment 228 — Recital 27 b (new)</x:v>
      </x:c>
      <x:c r="D19" s="65" t="n">
        <x:f>IF(INDEX('MEP amendments'!$AE$7:$AE$315,MATCH($M19,'MEP amendments'!$AD$7:$AD$315,0))=1,INDEX('MEP amendments'!$P$7:$P$315,MATCH($M19,'MEP amendments'!$AD$7:$AD$315,0)),"")</x:f>
        <x:v>2</x:v>
      </x:c>
      <x:c r="E19" s="60" t="n">
        <x:f>IF(AND(ISNUMBER(D19),INDEX('MEP amendments'!$T$7:$T$315,MATCH($M19,'MEP amendments'!$AD$7:$AD$315,0))="Yes"),1,0)</x:f>
        <x:v>1</x:v>
      </x:c>
      <x:c r="F19" s="60" t="str">
        <x:f>INDEX('MEP amendments'!$S$7:$S$315,MATCH($M19,'MEP amendments'!$AD$7:$AD$315,0))</x:f>
        <x:v>High</x:v>
      </x:c>
      <x:c r="G19" s="60" t="n">
        <x:f>COUNTIFS($A$7:$A$1047,A19,$B$7:$B$1047,B19,$E$7:$E$1047,1)</x:f>
        <x:v>54</x:v>
      </x:c>
      <x:c r="H19" s="67" t="n">
        <x:f>IF(E19=1,D19/G19,"")</x:f>
        <x:v>0.037037037037037035</x:v>
      </x:c>
      <x:c r="I19" s="60" t="n">
        <x:f>IF(AND(E19=1,COUNTIFS($A$7:A19,A19,$B$7:B19,B19,$E$7:E19,1)=1),1,0)</x:f>
        <x:v>0</x:v>
      </x:c>
      <x:c r="J19" s="63" t="str">
        <x:v>Official amendment</x:v>
      </x:c>
      <x:c r="K19" s="61" t="str">
        <x:v>Named signatory to tabled amendment</x:v>
      </x:c>
      <x:c r="L19" s="60" t="str">
        <x:v>No</x:v>
      </x:c>
      <x:c r="M19" s="60" t="str">
        <x:v>PET-MEP-109</x:v>
      </x:c>
    </x:row>
    <x:row r="20" ht="34" customHeight="1">
      <x:c r="A20" s="55" t="str">
        <x:v>Aleksandar Nikolic</x:v>
      </x:c>
      <x:c r="B20" s="55" t="str">
        <x:v>Digital Omnibus</x:v>
      </x:c>
      <x:c r="C20" s="62" t="str">
        <x:v>Amendment 230 — Recital 27 c (new)</x:v>
      </x:c>
      <x:c r="D20" s="66" t="n">
        <x:f>IF(INDEX('MEP amendments'!$AE$7:$AE$315,MATCH($M20,'MEP amendments'!$AD$7:$AD$315,0))=1,INDEX('MEP amendments'!$P$7:$P$315,MATCH($M20,'MEP amendments'!$AD$7:$AD$315,0)),"")</x:f>
        <x:v>2</x:v>
      </x:c>
      <x:c r="E20" s="55" t="n">
        <x:f>IF(AND(ISNUMBER(D20),INDEX('MEP amendments'!$T$7:$T$315,MATCH($M20,'MEP amendments'!$AD$7:$AD$315,0))="Yes"),1,0)</x:f>
        <x:v>1</x:v>
      </x:c>
      <x:c r="F20" s="55" t="str">
        <x:f>INDEX('MEP amendments'!$S$7:$S$315,MATCH($M20,'MEP amendments'!$AD$7:$AD$315,0))</x:f>
        <x:v>High</x:v>
      </x:c>
      <x:c r="G20" s="55" t="n">
        <x:f>COUNTIFS($A$7:$A$1047,A20,$B$7:$B$1047,B20,$E$7:$E$1047,1)</x:f>
        <x:v>54</x:v>
      </x:c>
      <x:c r="H20" s="68" t="n">
        <x:f>IF(E20=1,D20/G20,"")</x:f>
        <x:v>0.037037037037037035</x:v>
      </x:c>
      <x:c r="I20" s="55" t="n">
        <x:f>IF(AND(E20=1,COUNTIFS($A$7:A20,A20,$B$7:B20,B20,$E$7:E20,1)=1),1,0)</x:f>
        <x:v>0</x:v>
      </x:c>
      <x:c r="J20" s="64" t="str">
        <x:v>Official amendment</x:v>
      </x:c>
      <x:c r="K20" s="62" t="str">
        <x:v>Named signatory to tabled amendment</x:v>
      </x:c>
      <x:c r="L20" s="55" t="str">
        <x:v>No</x:v>
      </x:c>
      <x:c r="M20" s="55" t="str">
        <x:v>PET-MEP-110</x:v>
      </x:c>
    </x:row>
    <x:row r="21" ht="34" customHeight="1">
      <x:c r="A21" s="60" t="str">
        <x:v>Aleksandar Nikolic</x:v>
      </x:c>
      <x:c r="B21" s="60" t="str">
        <x:v>Digital Omnibus</x:v>
      </x:c>
      <x:c r="C21" s="61" t="str">
        <x:v>Amendment 242 — Recital 28 a (new)</x:v>
      </x:c>
      <x:c r="D21" s="65" t="n">
        <x:f>IF(INDEX('MEP amendments'!$AE$7:$AE$315,MATCH($M21,'MEP amendments'!$AD$7:$AD$315,0))=1,INDEX('MEP amendments'!$P$7:$P$315,MATCH($M21,'MEP amendments'!$AD$7:$AD$315,0)),"")</x:f>
        <x:v>1</x:v>
      </x:c>
      <x:c r="E21" s="60" t="n">
        <x:f>IF(AND(ISNUMBER(D21),INDEX('MEP amendments'!$T$7:$T$315,MATCH($M21,'MEP amendments'!$AD$7:$AD$315,0))="Yes"),1,0)</x:f>
        <x:v>1</x:v>
      </x:c>
      <x:c r="F21" s="60" t="str">
        <x:f>INDEX('MEP amendments'!$S$7:$S$315,MATCH($M21,'MEP amendments'!$AD$7:$AD$315,0))</x:f>
        <x:v>High</x:v>
      </x:c>
      <x:c r="G21" s="60" t="n">
        <x:f>COUNTIFS($A$7:$A$1047,A21,$B$7:$B$1047,B21,$E$7:$E$1047,1)</x:f>
        <x:v>54</x:v>
      </x:c>
      <x:c r="H21" s="67" t="n">
        <x:f>IF(E21=1,D21/G21,"")</x:f>
        <x:v>0.018518518518518517</x:v>
      </x:c>
      <x:c r="I21" s="60" t="n">
        <x:f>IF(AND(E21=1,COUNTIFS($A$7:A21,A21,$B$7:B21,B21,$E$7:E21,1)=1),1,0)</x:f>
        <x:v>0</x:v>
      </x:c>
      <x:c r="J21" s="63" t="str">
        <x:v>Official amendment</x:v>
      </x:c>
      <x:c r="K21" s="61" t="str">
        <x:v>Named signatory to tabled amendment</x:v>
      </x:c>
      <x:c r="L21" s="60" t="str">
        <x:v>No</x:v>
      </x:c>
      <x:c r="M21" s="60" t="str">
        <x:v>PET-MEP-112</x:v>
      </x:c>
    </x:row>
    <x:row r="22" ht="34" customHeight="1">
      <x:c r="A22" s="55" t="str">
        <x:v>Aleksandar Nikolic</x:v>
      </x:c>
      <x:c r="B22" s="55" t="str">
        <x:v>Digital Omnibus</x:v>
      </x:c>
      <x:c r="C22" s="62" t="str">
        <x:v>Amendment 250 — Recital 29 a (new)</x:v>
      </x:c>
      <x:c r="D22" s="66" t="n">
        <x:f>IF(INDEX('MEP amendments'!$AE$7:$AE$315,MATCH($M22,'MEP amendments'!$AD$7:$AD$315,0))=1,INDEX('MEP amendments'!$P$7:$P$315,MATCH($M22,'MEP amendments'!$AD$7:$AD$315,0)),"")</x:f>
        <x:v>1</x:v>
      </x:c>
      <x:c r="E22" s="55" t="n">
        <x:f>IF(AND(ISNUMBER(D22),INDEX('MEP amendments'!$T$7:$T$315,MATCH($M22,'MEP amendments'!$AD$7:$AD$315,0))="Yes"),1,0)</x:f>
        <x:v>1</x:v>
      </x:c>
      <x:c r="F22" s="55" t="str">
        <x:f>INDEX('MEP amendments'!$S$7:$S$315,MATCH($M22,'MEP amendments'!$AD$7:$AD$315,0))</x:f>
        <x:v>High</x:v>
      </x:c>
      <x:c r="G22" s="55" t="n">
        <x:f>COUNTIFS($A$7:$A$1047,A22,$B$7:$B$1047,B22,$E$7:$E$1047,1)</x:f>
        <x:v>54</x:v>
      </x:c>
      <x:c r="H22" s="68" t="n">
        <x:f>IF(E22=1,D22/G22,"")</x:f>
        <x:v>0.018518518518518517</x:v>
      </x:c>
      <x:c r="I22" s="55" t="n">
        <x:f>IF(AND(E22=1,COUNTIFS($A$7:A22,A22,$B$7:B22,B22,$E$7:E22,1)=1),1,0)</x:f>
        <x:v>0</x:v>
      </x:c>
      <x:c r="J22" s="64" t="str">
        <x:v>Official amendment</x:v>
      </x:c>
      <x:c r="K22" s="62" t="str">
        <x:v>Named signatory to tabled amendment</x:v>
      </x:c>
      <x:c r="L22" s="55" t="str">
        <x:v>No</x:v>
      </x:c>
      <x:c r="M22" s="55" t="str">
        <x:v>PET-MEP-114</x:v>
      </x:c>
    </x:row>
    <x:row r="23" ht="34" customHeight="1">
      <x:c r="A23" s="60" t="str">
        <x:v>Aleksandar Nikolic</x:v>
      </x:c>
      <x:c r="B23" s="60" t="str">
        <x:v>Digital Omnibus</x:v>
      </x:c>
      <x:c r="C23" s="61" t="str">
        <x:v>Amendment 257 — Recital 30</x:v>
      </x:c>
      <x:c r="D23" s="65" t="n">
        <x:f>IF(INDEX('MEP amendments'!$AE$7:$AE$315,MATCH($M23,'MEP amendments'!$AD$7:$AD$315,0))=1,INDEX('MEP amendments'!$P$7:$P$315,MATCH($M23,'MEP amendments'!$AD$7:$AD$315,0)),"")</x:f>
        <x:v>0</x:v>
      </x:c>
      <x:c r="E23" s="60" t="n">
        <x:f>IF(AND(ISNUMBER(D23),INDEX('MEP amendments'!$T$7:$T$315,MATCH($M23,'MEP amendments'!$AD$7:$AD$315,0))="Yes"),1,0)</x:f>
        <x:v>1</x:v>
      </x:c>
      <x:c r="F23" s="60" t="str">
        <x:f>INDEX('MEP amendments'!$S$7:$S$315,MATCH($M23,'MEP amendments'!$AD$7:$AD$315,0))</x:f>
        <x:v>High</x:v>
      </x:c>
      <x:c r="G23" s="60" t="n">
        <x:f>COUNTIFS($A$7:$A$1047,A23,$B$7:$B$1047,B23,$E$7:$E$1047,1)</x:f>
        <x:v>54</x:v>
      </x:c>
      <x:c r="H23" s="67" t="n">
        <x:f>IF(E23=1,D23/G23,"")</x:f>
        <x:v>0</x:v>
      </x:c>
      <x:c r="I23" s="60" t="n">
        <x:f>IF(AND(E23=1,COUNTIFS($A$7:A23,A23,$B$7:B23,B23,$E$7:E23,1)=1),1,0)</x:f>
        <x:v>0</x:v>
      </x:c>
      <x:c r="J23" s="63" t="str">
        <x:v>Official amendment</x:v>
      </x:c>
      <x:c r="K23" s="61" t="str">
        <x:v>Named signatory to tabled amendment</x:v>
      </x:c>
      <x:c r="L23" s="60" t="str">
        <x:v>No</x:v>
      </x:c>
      <x:c r="M23" s="60" t="str">
        <x:v>PET-MEP-115</x:v>
      </x:c>
    </x:row>
    <x:row r="24" ht="34" customHeight="1">
      <x:c r="A24" s="55" t="str">
        <x:v>Aleksandar Nikolic</x:v>
      </x:c>
      <x:c r="B24" s="55" t="str">
        <x:v>Digital Omnibus</x:v>
      </x:c>
      <x:c r="C24" s="62" t="str">
        <x:v>Amendment 400 — Recital 42 a (new)</x:v>
      </x:c>
      <x:c r="D24" s="66" t="n">
        <x:f>IF(INDEX('MEP amendments'!$AE$7:$AE$315,MATCH($M24,'MEP amendments'!$AD$7:$AD$315,0))=1,INDEX('MEP amendments'!$P$7:$P$315,MATCH($M24,'MEP amendments'!$AD$7:$AD$315,0)),"")</x:f>
        <x:v>1</x:v>
      </x:c>
      <x:c r="E24" s="55" t="n">
        <x:f>IF(AND(ISNUMBER(D24),INDEX('MEP amendments'!$T$7:$T$315,MATCH($M24,'MEP amendments'!$AD$7:$AD$315,0))="Yes"),1,0)</x:f>
        <x:v>1</x:v>
      </x:c>
      <x:c r="F24" s="55" t="str">
        <x:f>INDEX('MEP amendments'!$S$7:$S$315,MATCH($M24,'MEP amendments'!$AD$7:$AD$315,0))</x:f>
        <x:v>High</x:v>
      </x:c>
      <x:c r="G24" s="55" t="n">
        <x:f>COUNTIFS($A$7:$A$1047,A24,$B$7:$B$1047,B24,$E$7:$E$1047,1)</x:f>
        <x:v>54</x:v>
      </x:c>
      <x:c r="H24" s="68" t="n">
        <x:f>IF(E24=1,D24/G24,"")</x:f>
        <x:v>0.018518518518518517</x:v>
      </x:c>
      <x:c r="I24" s="55" t="n">
        <x:f>IF(AND(E24=1,COUNTIFS($A$7:A24,A24,$B$7:B24,B24,$E$7:E24,1)=1),1,0)</x:f>
        <x:v>0</x:v>
      </x:c>
      <x:c r="J24" s="64" t="str">
        <x:v>Official amendment</x:v>
      </x:c>
      <x:c r="K24" s="62" t="str">
        <x:v>Named signatory to tabled amendment</x:v>
      </x:c>
      <x:c r="L24" s="55" t="str">
        <x:v>No</x:v>
      </x:c>
      <x:c r="M24" s="55" t="str">
        <x:v>PET-MEP-141</x:v>
      </x:c>
    </x:row>
    <x:row r="25" ht="34" customHeight="1">
      <x:c r="A25" s="60" t="str">
        <x:v>Aleksandar Nikolic</x:v>
      </x:c>
      <x:c r="B25" s="60" t="str">
        <x:v>Digital Omnibus</x:v>
      </x:c>
      <x:c r="C25" s="61" t="str">
        <x:v>Amendment 473; Recital 46 a (new)</x:v>
      </x:c>
      <x:c r="D25" s="65" t="n">
        <x:f>IF(INDEX('MEP amendments'!$AE$7:$AE$315,MATCH($M25,'MEP amendments'!$AD$7:$AD$315,0))=1,INDEX('MEP amendments'!$P$7:$P$315,MATCH($M25,'MEP amendments'!$AD$7:$AD$315,0)),"")</x:f>
        <x:v>1</x:v>
      </x:c>
      <x:c r="E25" s="60" t="n">
        <x:f>IF(AND(ISNUMBER(D25),INDEX('MEP amendments'!$T$7:$T$315,MATCH($M25,'MEP amendments'!$AD$7:$AD$315,0))="Yes"),1,0)</x:f>
        <x:v>1</x:v>
      </x:c>
      <x:c r="F25" s="60" t="str">
        <x:f>INDEX('MEP amendments'!$S$7:$S$315,MATCH($M25,'MEP amendments'!$AD$7:$AD$315,0))</x:f>
        <x:v>High</x:v>
      </x:c>
      <x:c r="G25" s="60" t="n">
        <x:f>COUNTIFS($A$7:$A$1047,A25,$B$7:$B$1047,B25,$E$7:$E$1047,1)</x:f>
        <x:v>54</x:v>
      </x:c>
      <x:c r="H25" s="67" t="n">
        <x:f>IF(E25=1,D25/G25,"")</x:f>
        <x:v>0.018518518518518517</x:v>
      </x:c>
      <x:c r="I25" s="60" t="n">
        <x:f>IF(AND(E25=1,COUNTIFS($A$7:A25,A25,$B$7:B25,B25,$E$7:E25,1)=1),1,0)</x:f>
        <x:v>0</x:v>
      </x:c>
      <x:c r="J25" s="63" t="str">
        <x:v>Official amendment</x:v>
      </x:c>
      <x:c r="K25" s="61" t="str">
        <x:v>Named signatory to tabled amendment</x:v>
      </x:c>
      <x:c r="L25" s="60" t="str">
        <x:v>No</x:v>
      </x:c>
      <x:c r="M25" s="60" t="str">
        <x:v>PET-MEP-149</x:v>
      </x:c>
    </x:row>
    <x:row r="26" ht="34" customHeight="1">
      <x:c r="A26" s="55" t="str">
        <x:v>Aleksandar Nikolic</x:v>
      </x:c>
      <x:c r="B26" s="55" t="str">
        <x:v>Digital Omnibus</x:v>
      </x:c>
      <x:c r="C26" s="62" t="str">
        <x:v>Amendment 530 — Article 1 – paragraph 1 – point 1 – point a Regulation (EU) 2023/2854 Article 1 – Paragraph 1 – point ea a (new)</x:v>
      </x:c>
      <x:c r="D26" s="66" t="n">
        <x:f>IF(INDEX('MEP amendments'!$AE$7:$AE$315,MATCH($M26,'MEP amendments'!$AD$7:$AD$315,0))=1,INDEX('MEP amendments'!$P$7:$P$315,MATCH($M26,'MEP amendments'!$AD$7:$AD$315,0)),"")</x:f>
        <x:v>1</x:v>
      </x:c>
      <x:c r="E26" s="55" t="n">
        <x:f>IF(AND(ISNUMBER(D26),INDEX('MEP amendments'!$T$7:$T$315,MATCH($M26,'MEP amendments'!$AD$7:$AD$315,0))="Yes"),1,0)</x:f>
        <x:v>1</x:v>
      </x:c>
      <x:c r="F26" s="55" t="str">
        <x:f>INDEX('MEP amendments'!$S$7:$S$315,MATCH($M26,'MEP amendments'!$AD$7:$AD$315,0))</x:f>
        <x:v>High</x:v>
      </x:c>
      <x:c r="G26" s="55" t="n">
        <x:f>COUNTIFS($A$7:$A$1047,A26,$B$7:$B$1047,B26,$E$7:$E$1047,1)</x:f>
        <x:v>54</x:v>
      </x:c>
      <x:c r="H26" s="68" t="n">
        <x:f>IF(E26=1,D26/G26,"")</x:f>
        <x:v>0.018518518518518517</x:v>
      </x:c>
      <x:c r="I26" s="55" t="n">
        <x:f>IF(AND(E26=1,COUNTIFS($A$7:A26,A26,$B$7:B26,B26,$E$7:E26,1)=1),1,0)</x:f>
        <x:v>0</x:v>
      </x:c>
      <x:c r="J26" s="64" t="str">
        <x:v>Official amendment</x:v>
      </x:c>
      <x:c r="K26" s="62" t="str">
        <x:v>Named signatory to tabled amendment</x:v>
      </x:c>
      <x:c r="L26" s="55" t="str">
        <x:v>No</x:v>
      </x:c>
      <x:c r="M26" s="55" t="str">
        <x:v>PET-MEP-151</x:v>
      </x:c>
    </x:row>
    <x:row r="27" ht="34" customHeight="1">
      <x:c r="A27" s="60" t="str">
        <x:v>Aleksandar Nikolic</x:v>
      </x:c>
      <x:c r="B27" s="60" t="str">
        <x:v>Digital Omnibus</x:v>
      </x:c>
      <x:c r="C27" s="61" t="str">
        <x:v>Amendment 533 — Article 1 – paragraph 1 – point 1 – point a Regulation (EU) 2023/2854 Article 1 – Paragraph 1 – point ea d (new)</x:v>
      </x:c>
      <x:c r="D27" s="65" t="n">
        <x:f>IF(INDEX('MEP amendments'!$AE$7:$AE$315,MATCH($M27,'MEP amendments'!$AD$7:$AD$315,0))=1,INDEX('MEP amendments'!$P$7:$P$315,MATCH($M27,'MEP amendments'!$AD$7:$AD$315,0)),"")</x:f>
        <x:v>1</x:v>
      </x:c>
      <x:c r="E27" s="60" t="n">
        <x:f>IF(AND(ISNUMBER(D27),INDEX('MEP amendments'!$T$7:$T$315,MATCH($M27,'MEP amendments'!$AD$7:$AD$315,0))="Yes"),1,0)</x:f>
        <x:v>1</x:v>
      </x:c>
      <x:c r="F27" s="60" t="str">
        <x:f>INDEX('MEP amendments'!$S$7:$S$315,MATCH($M27,'MEP amendments'!$AD$7:$AD$315,0))</x:f>
        <x:v>Medium</x:v>
      </x:c>
      <x:c r="G27" s="60" t="n">
        <x:f>COUNTIFS($A$7:$A$1047,A27,$B$7:$B$1047,B27,$E$7:$E$1047,1)</x:f>
        <x:v>54</x:v>
      </x:c>
      <x:c r="H27" s="67" t="n">
        <x:f>IF(E27=1,D27/G27,"")</x:f>
        <x:v>0.018518518518518517</x:v>
      </x:c>
      <x:c r="I27" s="60" t="n">
        <x:f>IF(AND(E27=1,COUNTIFS($A$7:A27,A27,$B$7:B27,B27,$E$7:E27,1)=1),1,0)</x:f>
        <x:v>0</x:v>
      </x:c>
      <x:c r="J27" s="63" t="str">
        <x:v>Official amendment</x:v>
      </x:c>
      <x:c r="K27" s="61" t="str">
        <x:v>Named signatory to tabled amendment</x:v>
      </x:c>
      <x:c r="L27" s="60" t="str">
        <x:v>No</x:v>
      </x:c>
      <x:c r="M27" s="60" t="str">
        <x:v>PET-MEP-152</x:v>
      </x:c>
    </x:row>
    <x:row r="28" ht="34" customHeight="1">
      <x:c r="A28" s="55" t="str">
        <x:v>Aleksandar Nikolic</x:v>
      </x:c>
      <x:c r="B28" s="55" t="str">
        <x:v>Digital Omnibus</x:v>
      </x:c>
      <x:c r="C28" s="62" t="str">
        <x:v>Amendment 579 — Article 1 – paragraph 1 – point 2 – point e Regulation (EU) 2023/2854 Article 2 – point 54</x:v>
      </x:c>
      <x:c r="D28" s="66" t="n">
        <x:f>IF(INDEX('MEP amendments'!$AE$7:$AE$315,MATCH($M28,'MEP amendments'!$AD$7:$AD$315,0))=1,INDEX('MEP amendments'!$P$7:$P$315,MATCH($M28,'MEP amendments'!$AD$7:$AD$315,0)),"")</x:f>
        <x:v>1</x:v>
      </x:c>
      <x:c r="E28" s="55" t="n">
        <x:f>IF(AND(ISNUMBER(D28),INDEX('MEP amendments'!$T$7:$T$315,MATCH($M28,'MEP amendments'!$AD$7:$AD$315,0))="Yes"),1,0)</x:f>
        <x:v>1</x:v>
      </x:c>
      <x:c r="F28" s="55" t="str">
        <x:f>INDEX('MEP amendments'!$S$7:$S$315,MATCH($M28,'MEP amendments'!$AD$7:$AD$315,0))</x:f>
        <x:v>High</x:v>
      </x:c>
      <x:c r="G28" s="55" t="n">
        <x:f>COUNTIFS($A$7:$A$1047,A28,$B$7:$B$1047,B28,$E$7:$E$1047,1)</x:f>
        <x:v>54</x:v>
      </x:c>
      <x:c r="H28" s="68" t="n">
        <x:f>IF(E28=1,D28/G28,"")</x:f>
        <x:v>0.018518518518518517</x:v>
      </x:c>
      <x:c r="I28" s="55" t="n">
        <x:f>IF(AND(E28=1,COUNTIFS($A$7:A28,A28,$B$7:B28,B28,$E$7:E28,1)=1),1,0)</x:f>
        <x:v>0</x:v>
      </x:c>
      <x:c r="J28" s="64" t="str">
        <x:v>Official amendment</x:v>
      </x:c>
      <x:c r="K28" s="62" t="str">
        <x:v>Named signatory to tabled amendment</x:v>
      </x:c>
      <x:c r="L28" s="55" t="str">
        <x:v>No</x:v>
      </x:c>
      <x:c r="M28" s="55" t="str">
        <x:v>PET-MEP-154</x:v>
      </x:c>
    </x:row>
    <x:row r="29" ht="34" customHeight="1">
      <x:c r="A29" s="60" t="str">
        <x:v>Aleksandar Nikolic</x:v>
      </x:c>
      <x:c r="B29" s="60" t="str">
        <x:v>Digital Omnibus</x:v>
      </x:c>
      <x:c r="C29" s="61" t="str">
        <x:v>Amendment 585 — Article 1 – paragraph 1 – point 2 – point e Regulation (EU) 2023/2854 Article 2 – point 61a (new)</x:v>
      </x:c>
      <x:c r="D29" s="65" t="n">
        <x:f>IF(INDEX('MEP amendments'!$AE$7:$AE$315,MATCH($M29,'MEP amendments'!$AD$7:$AD$315,0))=1,INDEX('MEP amendments'!$P$7:$P$315,MATCH($M29,'MEP amendments'!$AD$7:$AD$315,0)),"")</x:f>
        <x:v>0</x:v>
      </x:c>
      <x:c r="E29" s="60" t="n">
        <x:f>IF(AND(ISNUMBER(D29),INDEX('MEP amendments'!$T$7:$T$315,MATCH($M29,'MEP amendments'!$AD$7:$AD$315,0))="Yes"),1,0)</x:f>
        <x:v>1</x:v>
      </x:c>
      <x:c r="F29" s="60" t="str">
        <x:f>INDEX('MEP amendments'!$S$7:$S$315,MATCH($M29,'MEP amendments'!$AD$7:$AD$315,0))</x:f>
        <x:v>High</x:v>
      </x:c>
      <x:c r="G29" s="60" t="n">
        <x:f>COUNTIFS($A$7:$A$1047,A29,$B$7:$B$1047,B29,$E$7:$E$1047,1)</x:f>
        <x:v>54</x:v>
      </x:c>
      <x:c r="H29" s="67" t="n">
        <x:f>IF(E29=1,D29/G29,"")</x:f>
        <x:v>0</x:v>
      </x:c>
      <x:c r="I29" s="60" t="n">
        <x:f>IF(AND(E29=1,COUNTIFS($A$7:A29,A29,$B$7:B29,B29,$E$7:E29,1)=1),1,0)</x:f>
        <x:v>0</x:v>
      </x:c>
      <x:c r="J29" s="63" t="str">
        <x:v>Official amendment</x:v>
      </x:c>
      <x:c r="K29" s="61" t="str">
        <x:v>Named signatory to tabled amendment</x:v>
      </x:c>
      <x:c r="L29" s="60" t="str">
        <x:v>No</x:v>
      </x:c>
      <x:c r="M29" s="60" t="str">
        <x:v>PET-MEP-155</x:v>
      </x:c>
    </x:row>
    <x:row r="30" ht="34" customHeight="1">
      <x:c r="A30" s="55" t="str">
        <x:v>Aleksandar Nikolic</x:v>
      </x:c>
      <x:c r="B30" s="55" t="str">
        <x:v>Digital Omnibus</x:v>
      </x:c>
      <x:c r="C30" s="62" t="str">
        <x:v>Amendment 586 — Article 1 – paragraph 1 – point 2 – point e Regulation (EU) 2023/2854 Article 2 – point 61b (new)</x:v>
      </x:c>
      <x:c r="D30" s="66" t="n">
        <x:f>IF(INDEX('MEP amendments'!$AE$7:$AE$315,MATCH($M30,'MEP amendments'!$AD$7:$AD$315,0))=1,INDEX('MEP amendments'!$P$7:$P$315,MATCH($M30,'MEP amendments'!$AD$7:$AD$315,0)),"")</x:f>
        <x:v>1</x:v>
      </x:c>
      <x:c r="E30" s="55" t="n">
        <x:f>IF(AND(ISNUMBER(D30),INDEX('MEP amendments'!$T$7:$T$315,MATCH($M30,'MEP amendments'!$AD$7:$AD$315,0))="Yes"),1,0)</x:f>
        <x:v>1</x:v>
      </x:c>
      <x:c r="F30" s="55" t="str">
        <x:f>INDEX('MEP amendments'!$S$7:$S$315,MATCH($M30,'MEP amendments'!$AD$7:$AD$315,0))</x:f>
        <x:v>High</x:v>
      </x:c>
      <x:c r="G30" s="55" t="n">
        <x:f>COUNTIFS($A$7:$A$1047,A30,$B$7:$B$1047,B30,$E$7:$E$1047,1)</x:f>
        <x:v>54</x:v>
      </x:c>
      <x:c r="H30" s="68" t="n">
        <x:f>IF(E30=1,D30/G30,"")</x:f>
        <x:v>0.018518518518518517</x:v>
      </x:c>
      <x:c r="I30" s="55" t="n">
        <x:f>IF(AND(E30=1,COUNTIFS($A$7:A30,A30,$B$7:B30,B30,$E$7:E30,1)=1),1,0)</x:f>
        <x:v>0</x:v>
      </x:c>
      <x:c r="J30" s="64" t="str">
        <x:v>Official amendment</x:v>
      </x:c>
      <x:c r="K30" s="62" t="str">
        <x:v>Named signatory to tabled amendment</x:v>
      </x:c>
      <x:c r="L30" s="55" t="str">
        <x:v>No</x:v>
      </x:c>
      <x:c r="M30" s="55" t="str">
        <x:v>PET-MEP-156</x:v>
      </x:c>
    </x:row>
    <x:row r="31" ht="34" customHeight="1">
      <x:c r="A31" s="60" t="str">
        <x:v>Aleksandar Nikolic</x:v>
      </x:c>
      <x:c r="B31" s="60" t="str">
        <x:v>Digital Omnibus</x:v>
      </x:c>
      <x:c r="C31" s="61" t="str">
        <x:v>Amendment 644 — Article 1 – paragraph 1 – point 7 Regulation (EU) 2023/2854 Article 15a – paragraph 2</x:v>
      </x:c>
      <x:c r="D31" s="65" t="n">
        <x:f>IF(INDEX('MEP amendments'!$AE$7:$AE$315,MATCH($M31,'MEP amendments'!$AD$7:$AD$315,0))=1,INDEX('MEP amendments'!$P$7:$P$315,MATCH($M31,'MEP amendments'!$AD$7:$AD$315,0)),"")</x:f>
        <x:v>1</x:v>
      </x:c>
      <x:c r="E31" s="60" t="n">
        <x:f>IF(AND(ISNUMBER(D31),INDEX('MEP amendments'!$T$7:$T$315,MATCH($M31,'MEP amendments'!$AD$7:$AD$315,0))="Yes"),1,0)</x:f>
        <x:v>1</x:v>
      </x:c>
      <x:c r="F31" s="60" t="str">
        <x:f>INDEX('MEP amendments'!$S$7:$S$315,MATCH($M31,'MEP amendments'!$AD$7:$AD$315,0))</x:f>
        <x:v>High</x:v>
      </x:c>
      <x:c r="G31" s="60" t="n">
        <x:f>COUNTIFS($A$7:$A$1047,A31,$B$7:$B$1047,B31,$E$7:$E$1047,1)</x:f>
        <x:v>54</x:v>
      </x:c>
      <x:c r="H31" s="67" t="n">
        <x:f>IF(E31=1,D31/G31,"")</x:f>
        <x:v>0.018518518518518517</x:v>
      </x:c>
      <x:c r="I31" s="60" t="n">
        <x:f>IF(AND(E31=1,COUNTIFS($A$7:A31,A31,$B$7:B31,B31,$E$7:E31,1)=1),1,0)</x:f>
        <x:v>0</x:v>
      </x:c>
      <x:c r="J31" s="63" t="str">
        <x:v>Official amendment</x:v>
      </x:c>
      <x:c r="K31" s="61" t="str">
        <x:v>Named signatory to tabled amendment</x:v>
      </x:c>
      <x:c r="L31" s="60" t="str">
        <x:v>No</x:v>
      </x:c>
      <x:c r="M31" s="60" t="str">
        <x:v>PET-MEP-160</x:v>
      </x:c>
    </x:row>
    <x:row r="32" ht="34" customHeight="1">
      <x:c r="A32" s="55" t="str">
        <x:v>Aleksandar Nikolic</x:v>
      </x:c>
      <x:c r="B32" s="55" t="str">
        <x:v>Digital Omnibus</x:v>
      </x:c>
      <x:c r="C32" s="62" t="str">
        <x:v>Amendment 646 — Article 1 – paragraph 1 – point 7 Regulation (EU) 2023/2854 Article 15a – paragraph 2</x:v>
      </x:c>
      <x:c r="D32" s="66" t="n">
        <x:f>IF(INDEX('MEP amendments'!$AE$7:$AE$315,MATCH($M32,'MEP amendments'!$AD$7:$AD$315,0))=1,INDEX('MEP amendments'!$P$7:$P$315,MATCH($M32,'MEP amendments'!$AD$7:$AD$315,0)),"")</x:f>
        <x:v>0</x:v>
      </x:c>
      <x:c r="E32" s="55" t="n">
        <x:f>IF(AND(ISNUMBER(D32),INDEX('MEP amendments'!$T$7:$T$315,MATCH($M32,'MEP amendments'!$AD$7:$AD$315,0))="Yes"),1,0)</x:f>
        <x:v>1</x:v>
      </x:c>
      <x:c r="F32" s="55" t="str">
        <x:f>INDEX('MEP amendments'!$S$7:$S$315,MATCH($M32,'MEP amendments'!$AD$7:$AD$315,0))</x:f>
        <x:v>High</x:v>
      </x:c>
      <x:c r="G32" s="55" t="n">
        <x:f>COUNTIFS($A$7:$A$1047,A32,$B$7:$B$1047,B32,$E$7:$E$1047,1)</x:f>
        <x:v>54</x:v>
      </x:c>
      <x:c r="H32" s="68" t="n">
        <x:f>IF(E32=1,D32/G32,"")</x:f>
        <x:v>0</x:v>
      </x:c>
      <x:c r="I32" s="55" t="n">
        <x:f>IF(AND(E32=1,COUNTIFS($A$7:A32,A32,$B$7:B32,B32,$E$7:E32,1)=1),1,0)</x:f>
        <x:v>0</x:v>
      </x:c>
      <x:c r="J32" s="64" t="str">
        <x:v>Official amendment</x:v>
      </x:c>
      <x:c r="K32" s="62" t="str">
        <x:v>Named signatory to tabled amendment</x:v>
      </x:c>
      <x:c r="L32" s="55" t="str">
        <x:v>No</x:v>
      </x:c>
      <x:c r="M32" s="55" t="str">
        <x:v>PET-MEP-162</x:v>
      </x:c>
    </x:row>
    <x:row r="33" ht="34" customHeight="1">
      <x:c r="A33" s="60" t="str">
        <x:v>Aleksandar Nikolic</x:v>
      </x:c>
      <x:c r="B33" s="60" t="str">
        <x:v>Digital Omnibus</x:v>
      </x:c>
      <x:c r="C33" s="61" t="str">
        <x:v>Amendment 717 — Article 1 – paragraph 1 – point 18 Regulation (EU) 2023/2854 Article 32a (new) – paragraph 1a (new)</x:v>
      </x:c>
      <x:c r="D33" s="65" t="n">
        <x:f>IF(INDEX('MEP amendments'!$AE$7:$AE$315,MATCH($M33,'MEP amendments'!$AD$7:$AD$315,0))=1,INDEX('MEP amendments'!$P$7:$P$315,MATCH($M33,'MEP amendments'!$AD$7:$AD$315,0)),"")</x:f>
        <x:v>1</x:v>
      </x:c>
      <x:c r="E33" s="60" t="n">
        <x:f>IF(AND(ISNUMBER(D33),INDEX('MEP amendments'!$T$7:$T$315,MATCH($M33,'MEP amendments'!$AD$7:$AD$315,0))="Yes"),1,0)</x:f>
        <x:v>1</x:v>
      </x:c>
      <x:c r="F33" s="60" t="str">
        <x:f>INDEX('MEP amendments'!$S$7:$S$315,MATCH($M33,'MEP amendments'!$AD$7:$AD$315,0))</x:f>
        <x:v>High</x:v>
      </x:c>
      <x:c r="G33" s="60" t="n">
        <x:f>COUNTIFS($A$7:$A$1047,A33,$B$7:$B$1047,B33,$E$7:$E$1047,1)</x:f>
        <x:v>54</x:v>
      </x:c>
      <x:c r="H33" s="67" t="n">
        <x:f>IF(E33=1,D33/G33,"")</x:f>
        <x:v>0.018518518518518517</x:v>
      </x:c>
      <x:c r="I33" s="60" t="n">
        <x:f>IF(AND(E33=1,COUNTIFS($A$7:A33,A33,$B$7:B33,B33,$E$7:E33,1)=1),1,0)</x:f>
        <x:v>0</x:v>
      </x:c>
      <x:c r="J33" s="63" t="str">
        <x:v>Official amendment</x:v>
      </x:c>
      <x:c r="K33" s="61" t="str">
        <x:v>Named signatory to tabled amendment</x:v>
      </x:c>
      <x:c r="L33" s="60" t="str">
        <x:v>No</x:v>
      </x:c>
      <x:c r="M33" s="60" t="str">
        <x:v>PET-MEP-166</x:v>
      </x:c>
    </x:row>
    <x:row r="34" ht="34" customHeight="1">
      <x:c r="A34" s="55" t="str">
        <x:v>Aleksandar Nikolic</x:v>
      </x:c>
      <x:c r="B34" s="55" t="str">
        <x:v>Digital Omnibus</x:v>
      </x:c>
      <x:c r="C34" s="62" t="str">
        <x:v>Amendment 730 — Article 1 – paragraph 1 – point 18 Regulation (EU) 2023/2854 Article 32c – paragraph 1 – point c</x:v>
      </x:c>
      <x:c r="D34" s="66" t="n">
        <x:f>IF(INDEX('MEP amendments'!$AE$7:$AE$315,MATCH($M34,'MEP amendments'!$AD$7:$AD$315,0))=1,INDEX('MEP amendments'!$P$7:$P$315,MATCH($M34,'MEP amendments'!$AD$7:$AD$315,0)),"")</x:f>
        <x:v>2</x:v>
      </x:c>
      <x:c r="E34" s="55" t="n">
        <x:f>IF(AND(ISNUMBER(D34),INDEX('MEP amendments'!$T$7:$T$315,MATCH($M34,'MEP amendments'!$AD$7:$AD$315,0))="Yes"),1,0)</x:f>
        <x:v>1</x:v>
      </x:c>
      <x:c r="F34" s="55" t="str">
        <x:f>INDEX('MEP amendments'!$S$7:$S$315,MATCH($M34,'MEP amendments'!$AD$7:$AD$315,0))</x:f>
        <x:v>High</x:v>
      </x:c>
      <x:c r="G34" s="55" t="n">
        <x:f>COUNTIFS($A$7:$A$1047,A34,$B$7:$B$1047,B34,$E$7:$E$1047,1)</x:f>
        <x:v>54</x:v>
      </x:c>
      <x:c r="H34" s="68" t="n">
        <x:f>IF(E34=1,D34/G34,"")</x:f>
        <x:v>0.037037037037037035</x:v>
      </x:c>
      <x:c r="I34" s="55" t="n">
        <x:f>IF(AND(E34=1,COUNTIFS($A$7:A34,A34,$B$7:B34,B34,$E$7:E34,1)=1),1,0)</x:f>
        <x:v>0</x:v>
      </x:c>
      <x:c r="J34" s="64" t="str">
        <x:v>Official amendment</x:v>
      </x:c>
      <x:c r="K34" s="62" t="str">
        <x:v>Named signatory to tabled amendment</x:v>
      </x:c>
      <x:c r="L34" s="55" t="str">
        <x:v>No</x:v>
      </x:c>
      <x:c r="M34" s="55" t="str">
        <x:v>PET-MEP-167</x:v>
      </x:c>
    </x:row>
    <x:row r="35" ht="34" customHeight="1">
      <x:c r="A35" s="60" t="str">
        <x:v>Aleksandar Nikolic</x:v>
      </x:c>
      <x:c r="B35" s="60" t="str">
        <x:v>Digital Omnibus</x:v>
      </x:c>
      <x:c r="C35" s="61" t="str">
        <x:v>Amendment 772 — Article 1 – paragraph 1 – point 18 Regulation (EU) 2023/2854 Article 32f – paragraph 5a (new)</x:v>
      </x:c>
      <x:c r="D35" s="65" t="n">
        <x:f>IF(INDEX('MEP amendments'!$AE$7:$AE$315,MATCH($M35,'MEP amendments'!$AD$7:$AD$315,0))=1,INDEX('MEP amendments'!$P$7:$P$315,MATCH($M35,'MEP amendments'!$AD$7:$AD$315,0)),"")</x:f>
        <x:v>2</x:v>
      </x:c>
      <x:c r="E35" s="60" t="n">
        <x:f>IF(AND(ISNUMBER(D35),INDEX('MEP amendments'!$T$7:$T$315,MATCH($M35,'MEP amendments'!$AD$7:$AD$315,0))="Yes"),1,0)</x:f>
        <x:v>1</x:v>
      </x:c>
      <x:c r="F35" s="60" t="str">
        <x:f>INDEX('MEP amendments'!$S$7:$S$315,MATCH($M35,'MEP amendments'!$AD$7:$AD$315,0))</x:f>
        <x:v>High</x:v>
      </x:c>
      <x:c r="G35" s="60" t="n">
        <x:f>COUNTIFS($A$7:$A$1047,A35,$B$7:$B$1047,B35,$E$7:$E$1047,1)</x:f>
        <x:v>54</x:v>
      </x:c>
      <x:c r="H35" s="67" t="n">
        <x:f>IF(E35=1,D35/G35,"")</x:f>
        <x:v>0.037037037037037035</x:v>
      </x:c>
      <x:c r="I35" s="60" t="n">
        <x:f>IF(AND(E35=1,COUNTIFS($A$7:A35,A35,$B$7:B35,B35,$E$7:E35,1)=1),1,0)</x:f>
        <x:v>0</x:v>
      </x:c>
      <x:c r="J35" s="63" t="str">
        <x:v>Official amendment</x:v>
      </x:c>
      <x:c r="K35" s="61" t="str">
        <x:v>Named signatory to tabled amendment</x:v>
      </x:c>
      <x:c r="L35" s="60" t="str">
        <x:v>No</x:v>
      </x:c>
      <x:c r="M35" s="60" t="str">
        <x:v>PET-MEP-170</x:v>
      </x:c>
    </x:row>
    <x:row r="36" ht="34" customHeight="1">
      <x:c r="A36" s="55" t="str">
        <x:v>Aleksandar Nikolic</x:v>
      </x:c>
      <x:c r="B36" s="55" t="str">
        <x:v>Digital Omnibus</x:v>
      </x:c>
      <x:c r="C36" s="62" t="str">
        <x:v>Amendment 793: proposed Data Act Art32i(1a)</x:v>
      </x:c>
      <x:c r="D36" s="66" t="n">
        <x:f>IF(INDEX('MEP amendments'!$AE$7:$AE$315,MATCH($M36,'MEP amendments'!$AD$7:$AD$315,0))=1,INDEX('MEP amendments'!$P$7:$P$315,MATCH($M36,'MEP amendments'!$AD$7:$AD$315,0)),"")</x:f>
        <x:v>2</x:v>
      </x:c>
      <x:c r="E36" s="55" t="n">
        <x:f>IF(AND(ISNUMBER(D36),INDEX('MEP amendments'!$T$7:$T$315,MATCH($M36,'MEP amendments'!$AD$7:$AD$315,0))="Yes"),1,0)</x:f>
        <x:v>1</x:v>
      </x:c>
      <x:c r="F36" s="55" t="str">
        <x:f>INDEX('MEP amendments'!$S$7:$S$315,MATCH($M36,'MEP amendments'!$AD$7:$AD$315,0))</x:f>
        <x:v>High</x:v>
      </x:c>
      <x:c r="G36" s="55" t="n">
        <x:f>COUNTIFS($A$7:$A$1047,A36,$B$7:$B$1047,B36,$E$7:$E$1047,1)</x:f>
        <x:v>54</x:v>
      </x:c>
      <x:c r="H36" s="68" t="n">
        <x:f>IF(E36=1,D36/G36,"")</x:f>
        <x:v>0.037037037037037035</x:v>
      </x:c>
      <x:c r="I36" s="55" t="n">
        <x:f>IF(AND(E36=1,COUNTIFS($A$7:A36,A36,$B$7:B36,B36,$E$7:E36,1)=1),1,0)</x:f>
        <x:v>0</x:v>
      </x:c>
      <x:c r="J36" s="64" t="str">
        <x:v>Official amendment</x:v>
      </x:c>
      <x:c r="K36" s="62" t="str">
        <x:v>Named joint proposers/signatories</x:v>
      </x:c>
      <x:c r="L36" s="55" t="str">
        <x:v>No</x:v>
      </x:c>
      <x:c r="M36" s="55" t="str">
        <x:v>PET-MEP-171</x:v>
      </x:c>
    </x:row>
    <x:row r="37" ht="34" customHeight="1">
      <x:c r="A37" s="60" t="str">
        <x:v>Aleksandar Nikolic</x:v>
      </x:c>
      <x:c r="B37" s="60" t="str">
        <x:v>Digital Omnibus</x:v>
      </x:c>
      <x:c r="C37" s="61" t="str">
        <x:v>Amendment 803: proposed Data Act Art32j(2a), justification</x:v>
      </x:c>
      <x:c r="D37" s="65" t="n">
        <x:f>IF(INDEX('MEP amendments'!$AE$7:$AE$315,MATCH($M37,'MEP amendments'!$AD$7:$AD$315,0))=1,INDEX('MEP amendments'!$P$7:$P$315,MATCH($M37,'MEP amendments'!$AD$7:$AD$315,0)),"")</x:f>
        <x:v>0</x:v>
      </x:c>
      <x:c r="E37" s="60" t="n">
        <x:f>IF(AND(ISNUMBER(D37),INDEX('MEP amendments'!$T$7:$T$315,MATCH($M37,'MEP amendments'!$AD$7:$AD$315,0))="Yes"),1,0)</x:f>
        <x:v>1</x:v>
      </x:c>
      <x:c r="F37" s="60" t="str">
        <x:f>INDEX('MEP amendments'!$S$7:$S$315,MATCH($M37,'MEP amendments'!$AD$7:$AD$315,0))</x:f>
        <x:v>Medium</x:v>
      </x:c>
      <x:c r="G37" s="60" t="n">
        <x:f>COUNTIFS($A$7:$A$1047,A37,$B$7:$B$1047,B37,$E$7:$E$1047,1)</x:f>
        <x:v>54</x:v>
      </x:c>
      <x:c r="H37" s="67" t="n">
        <x:f>IF(E37=1,D37/G37,"")</x:f>
        <x:v>0</x:v>
      </x:c>
      <x:c r="I37" s="60" t="n">
        <x:f>IF(AND(E37=1,COUNTIFS($A$7:A37,A37,$B$7:B37,B37,$E$7:E37,1)=1),1,0)</x:f>
        <x:v>0</x:v>
      </x:c>
      <x:c r="J37" s="63" t="str">
        <x:v>Official amendment</x:v>
      </x:c>
      <x:c r="K37" s="61" t="str">
        <x:v>Named joint proposers/signatories</x:v>
      </x:c>
      <x:c r="L37" s="60" t="str">
        <x:v>No</x:v>
      </x:c>
      <x:c r="M37" s="60" t="str">
        <x:v>PET-MEP-172</x:v>
      </x:c>
    </x:row>
    <x:row r="38" ht="34" customHeight="1">
      <x:c r="A38" s="55" t="str">
        <x:v>Aleksandar Nikolic</x:v>
      </x:c>
      <x:c r="B38" s="55" t="str">
        <x:v>Digital Omnibus</x:v>
      </x:c>
      <x:c r="C38" s="62" t="str">
        <x:v>Amendment 820: new Data Act Art32pa(1)–(4)</x:v>
      </x:c>
      <x:c r="D38" s="66" t="n">
        <x:f>IF(INDEX('MEP amendments'!$AE$7:$AE$315,MATCH($M38,'MEP amendments'!$AD$7:$AD$315,0))=1,INDEX('MEP amendments'!$P$7:$P$315,MATCH($M38,'MEP amendments'!$AD$7:$AD$315,0)),"")</x:f>
        <x:v>2</x:v>
      </x:c>
      <x:c r="E38" s="55" t="n">
        <x:f>IF(AND(ISNUMBER(D38),INDEX('MEP amendments'!$T$7:$T$315,MATCH($M38,'MEP amendments'!$AD$7:$AD$315,0))="Yes"),1,0)</x:f>
        <x:v>1</x:v>
      </x:c>
      <x:c r="F38" s="55" t="str">
        <x:f>INDEX('MEP amendments'!$S$7:$S$315,MATCH($M38,'MEP amendments'!$AD$7:$AD$315,0))</x:f>
        <x:v>High</x:v>
      </x:c>
      <x:c r="G38" s="55" t="n">
        <x:f>COUNTIFS($A$7:$A$1047,A38,$B$7:$B$1047,B38,$E$7:$E$1047,1)</x:f>
        <x:v>54</x:v>
      </x:c>
      <x:c r="H38" s="68" t="n">
        <x:f>IF(E38=1,D38/G38,"")</x:f>
        <x:v>0.037037037037037035</x:v>
      </x:c>
      <x:c r="I38" s="55" t="n">
        <x:f>IF(AND(E38=1,COUNTIFS($A$7:A38,A38,$B$7:B38,B38,$E$7:E38,1)=1),1,0)</x:f>
        <x:v>0</x:v>
      </x:c>
      <x:c r="J38" s="64" t="str">
        <x:v>Official amendment</x:v>
      </x:c>
      <x:c r="K38" s="62" t="str">
        <x:v>Named joint proposers/signatories</x:v>
      </x:c>
      <x:c r="L38" s="55" t="str">
        <x:v>No</x:v>
      </x:c>
      <x:c r="M38" s="55" t="str">
        <x:v>PET-MEP-173</x:v>
      </x:c>
    </x:row>
    <x:row r="39" ht="34" customHeight="1">
      <x:c r="A39" s="60" t="str">
        <x:v>Aleksandar Nikolic</x:v>
      </x:c>
      <x:c r="B39" s="60" t="str">
        <x:v>Digital Omnibus</x:v>
      </x:c>
      <x:c r="C39" s="61" t="str">
        <x:v>Amendment 821: proposed Data Act Art32q(1)</x:v>
      </x:c>
      <x:c r="D39" s="65" t="n">
        <x:f>IF(INDEX('MEP amendments'!$AE$7:$AE$315,MATCH($M39,'MEP amendments'!$AD$7:$AD$315,0))=1,INDEX('MEP amendments'!$P$7:$P$315,MATCH($M39,'MEP amendments'!$AD$7:$AD$315,0)),"")</x:f>
        <x:v>1</x:v>
      </x:c>
      <x:c r="E39" s="60" t="n">
        <x:f>IF(AND(ISNUMBER(D39),INDEX('MEP amendments'!$T$7:$T$315,MATCH($M39,'MEP amendments'!$AD$7:$AD$315,0))="Yes"),1,0)</x:f>
        <x:v>1</x:v>
      </x:c>
      <x:c r="F39" s="60" t="str">
        <x:f>INDEX('MEP amendments'!$S$7:$S$315,MATCH($M39,'MEP amendments'!$AD$7:$AD$315,0))</x:f>
        <x:v>High</x:v>
      </x:c>
      <x:c r="G39" s="60" t="n">
        <x:f>COUNTIFS($A$7:$A$1047,A39,$B$7:$B$1047,B39,$E$7:$E$1047,1)</x:f>
        <x:v>54</x:v>
      </x:c>
      <x:c r="H39" s="67" t="n">
        <x:f>IF(E39=1,D39/G39,"")</x:f>
        <x:v>0.018518518518518517</x:v>
      </x:c>
      <x:c r="I39" s="60" t="n">
        <x:f>IF(AND(E39=1,COUNTIFS($A$7:A39,A39,$B$7:B39,B39,$E$7:E39,1)=1),1,0)</x:f>
        <x:v>0</x:v>
      </x:c>
      <x:c r="J39" s="63" t="str">
        <x:v>Official amendment</x:v>
      </x:c>
      <x:c r="K39" s="61" t="str">
        <x:v>Named joint proposers/signatories</x:v>
      </x:c>
      <x:c r="L39" s="60" t="str">
        <x:v>No</x:v>
      </x:c>
      <x:c r="M39" s="60" t="str">
        <x:v>PET-MEP-174</x:v>
      </x:c>
    </x:row>
    <x:row r="40" ht="34" customHeight="1">
      <x:c r="A40" s="55" t="str">
        <x:v>Aleksandar Nikolic</x:v>
      </x:c>
      <x:c r="B40" s="55" t="str">
        <x:v>Digital Omnibus</x:v>
      </x:c>
      <x:c r="C40" s="62" t="str">
        <x:v>Amendment 844: proposed Data Act Art32v(1)(da)</x:v>
      </x:c>
      <x:c r="D40" s="66" t="n">
        <x:f>IF(INDEX('MEP amendments'!$AE$7:$AE$315,MATCH($M40,'MEP amendments'!$AD$7:$AD$315,0))=1,INDEX('MEP amendments'!$P$7:$P$315,MATCH($M40,'MEP amendments'!$AD$7:$AD$315,0)),"")</x:f>
        <x:v>2</x:v>
      </x:c>
      <x:c r="E40" s="55" t="n">
        <x:f>IF(AND(ISNUMBER(D40),INDEX('MEP amendments'!$T$7:$T$315,MATCH($M40,'MEP amendments'!$AD$7:$AD$315,0))="Yes"),1,0)</x:f>
        <x:v>1</x:v>
      </x:c>
      <x:c r="F40" s="55" t="str">
        <x:f>INDEX('MEP amendments'!$S$7:$S$315,MATCH($M40,'MEP amendments'!$AD$7:$AD$315,0))</x:f>
        <x:v>High</x:v>
      </x:c>
      <x:c r="G40" s="55" t="n">
        <x:f>COUNTIFS($A$7:$A$1047,A40,$B$7:$B$1047,B40,$E$7:$E$1047,1)</x:f>
        <x:v>54</x:v>
      </x:c>
      <x:c r="H40" s="68" t="n">
        <x:f>IF(E40=1,D40/G40,"")</x:f>
        <x:v>0.037037037037037035</x:v>
      </x:c>
      <x:c r="I40" s="55" t="n">
        <x:f>IF(AND(E40=1,COUNTIFS($A$7:A40,A40,$B$7:B40,B40,$E$7:E40,1)=1),1,0)</x:f>
        <x:v>0</x:v>
      </x:c>
      <x:c r="J40" s="64" t="str">
        <x:v>Official amendment</x:v>
      </x:c>
      <x:c r="K40" s="62" t="str">
        <x:v>Named joint proposers/signatories</x:v>
      </x:c>
      <x:c r="L40" s="55" t="str">
        <x:v>No</x:v>
      </x:c>
      <x:c r="M40" s="55" t="str">
        <x:v>PET-MEP-176</x:v>
      </x:c>
    </x:row>
    <x:row r="41" ht="34" customHeight="1">
      <x:c r="A41" s="60" t="str">
        <x:v>Aleksandar Nikolic</x:v>
      </x:c>
      <x:c r="B41" s="60" t="str">
        <x:v>Digital Omnibus</x:v>
      </x:c>
      <x:c r="C41" s="61" t="str">
        <x:v>Amendment 845: proposed Data Act Art32v(1)(db), justification</x:v>
      </x:c>
      <x:c r="D41" s="65" t="n">
        <x:f>IF(INDEX('MEP amendments'!$AE$7:$AE$315,MATCH($M41,'MEP amendments'!$AD$7:$AD$315,0))=1,INDEX('MEP amendments'!$P$7:$P$315,MATCH($M41,'MEP amendments'!$AD$7:$AD$315,0)),"")</x:f>
        <x:v>0</x:v>
      </x:c>
      <x:c r="E41" s="60" t="n">
        <x:f>IF(AND(ISNUMBER(D41),INDEX('MEP amendments'!$T$7:$T$315,MATCH($M41,'MEP amendments'!$AD$7:$AD$315,0))="Yes"),1,0)</x:f>
        <x:v>1</x:v>
      </x:c>
      <x:c r="F41" s="60" t="str">
        <x:f>INDEX('MEP amendments'!$S$7:$S$315,MATCH($M41,'MEP amendments'!$AD$7:$AD$315,0))</x:f>
        <x:v>Medium</x:v>
      </x:c>
      <x:c r="G41" s="60" t="n">
        <x:f>COUNTIFS($A$7:$A$1047,A41,$B$7:$B$1047,B41,$E$7:$E$1047,1)</x:f>
        <x:v>54</x:v>
      </x:c>
      <x:c r="H41" s="67" t="n">
        <x:f>IF(E41=1,D41/G41,"")</x:f>
        <x:v>0</x:v>
      </x:c>
      <x:c r="I41" s="60" t="n">
        <x:f>IF(AND(E41=1,COUNTIFS($A$7:A41,A41,$B$7:B41,B41,$E$7:E41,1)=1),1,0)</x:f>
        <x:v>0</x:v>
      </x:c>
      <x:c r="J41" s="63" t="str">
        <x:v>Official amendment</x:v>
      </x:c>
      <x:c r="K41" s="61" t="str">
        <x:v>Named joint proposers/signatories</x:v>
      </x:c>
      <x:c r="L41" s="60" t="str">
        <x:v>No</x:v>
      </x:c>
      <x:c r="M41" s="60" t="str">
        <x:v>PET-MEP-177</x:v>
      </x:c>
    </x:row>
    <x:row r="42" ht="34" customHeight="1">
      <x:c r="A42" s="55" t="str">
        <x:v>Aleksandar Nikolic</x:v>
      </x:c>
      <x:c r="B42" s="55" t="str">
        <x:v>Digital Omnibus</x:v>
      </x:c>
      <x:c r="C42" s="62" t="str">
        <x:v>Amendment 860: proposed Data Act Art32x(7)</x:v>
      </x:c>
      <x:c r="D42" s="66" t="n">
        <x:f>IF(INDEX('MEP amendments'!$AE$7:$AE$315,MATCH($M42,'MEP amendments'!$AD$7:$AD$315,0))=1,INDEX('MEP amendments'!$P$7:$P$315,MATCH($M42,'MEP amendments'!$AD$7:$AD$315,0)),"")</x:f>
        <x:v>0</x:v>
      </x:c>
      <x:c r="E42" s="55" t="n">
        <x:f>IF(AND(ISNUMBER(D42),INDEX('MEP amendments'!$T$7:$T$315,MATCH($M42,'MEP amendments'!$AD$7:$AD$315,0))="Yes"),1,0)</x:f>
        <x:v>1</x:v>
      </x:c>
      <x:c r="F42" s="55" t="str">
        <x:f>INDEX('MEP amendments'!$S$7:$S$315,MATCH($M42,'MEP amendments'!$AD$7:$AD$315,0))</x:f>
        <x:v>Medium</x:v>
      </x:c>
      <x:c r="G42" s="55" t="n">
        <x:f>COUNTIFS($A$7:$A$1047,A42,$B$7:$B$1047,B42,$E$7:$E$1047,1)</x:f>
        <x:v>54</x:v>
      </x:c>
      <x:c r="H42" s="68" t="n">
        <x:f>IF(E42=1,D42/G42,"")</x:f>
        <x:v>0</x:v>
      </x:c>
      <x:c r="I42" s="55" t="n">
        <x:f>IF(AND(E42=1,COUNTIFS($A$7:A42,A42,$B$7:B42,B42,$E$7:E42,1)=1),1,0)</x:f>
        <x:v>0</x:v>
      </x:c>
      <x:c r="J42" s="64" t="str">
        <x:v>Official amendment</x:v>
      </x:c>
      <x:c r="K42" s="62" t="str">
        <x:v>Named joint proposers/signatories</x:v>
      </x:c>
      <x:c r="L42" s="55" t="str">
        <x:v>No</x:v>
      </x:c>
      <x:c r="M42" s="55" t="str">
        <x:v>PET-MEP-179</x:v>
      </x:c>
    </x:row>
    <x:row r="43" ht="34" customHeight="1">
      <x:c r="A43" s="60" t="str">
        <x:v>Aleksandar Nikolic</x:v>
      </x:c>
      <x:c r="B43" s="60" t="str">
        <x:v>Digital Omnibus</x:v>
      </x:c>
      <x:c r="C43" s="61" t="str">
        <x:v>Amendment 864: proposed Data Act Art32z(4)(ea)</x:v>
      </x:c>
      <x:c r="D43" s="65" t="n">
        <x:f>IF(INDEX('MEP amendments'!$AE$7:$AE$315,MATCH($M43,'MEP amendments'!$AD$7:$AD$315,0))=1,INDEX('MEP amendments'!$P$7:$P$315,MATCH($M43,'MEP amendments'!$AD$7:$AD$315,0)),"")</x:f>
        <x:v>1</x:v>
      </x:c>
      <x:c r="E43" s="60" t="n">
        <x:f>IF(AND(ISNUMBER(D43),INDEX('MEP amendments'!$T$7:$T$315,MATCH($M43,'MEP amendments'!$AD$7:$AD$315,0))="Yes"),1,0)</x:f>
        <x:v>1</x:v>
      </x:c>
      <x:c r="F43" s="60" t="str">
        <x:f>INDEX('MEP amendments'!$S$7:$S$315,MATCH($M43,'MEP amendments'!$AD$7:$AD$315,0))</x:f>
        <x:v>High</x:v>
      </x:c>
      <x:c r="G43" s="60" t="n">
        <x:f>COUNTIFS($A$7:$A$1047,A43,$B$7:$B$1047,B43,$E$7:$E$1047,1)</x:f>
        <x:v>54</x:v>
      </x:c>
      <x:c r="H43" s="67" t="n">
        <x:f>IF(E43=1,D43/G43,"")</x:f>
        <x:v>0.018518518518518517</x:v>
      </x:c>
      <x:c r="I43" s="60" t="n">
        <x:f>IF(AND(E43=1,COUNTIFS($A$7:A43,A43,$B$7:B43,B43,$E$7:E43,1)=1),1,0)</x:f>
        <x:v>0</x:v>
      </x:c>
      <x:c r="J43" s="63" t="str">
        <x:v>Official amendment</x:v>
      </x:c>
      <x:c r="K43" s="61" t="str">
        <x:v>Named joint proposers/signatories</x:v>
      </x:c>
      <x:c r="L43" s="60" t="str">
        <x:v>No</x:v>
      </x:c>
      <x:c r="M43" s="60" t="str">
        <x:v>PET-MEP-181</x:v>
      </x:c>
    </x:row>
    <x:row r="44" ht="34" customHeight="1">
      <x:c r="A44" s="55" t="str">
        <x:v>Aleksandar Nikolic</x:v>
      </x:c>
      <x:c r="B44" s="55" t="str">
        <x:v>Digital Omnibus</x:v>
      </x:c>
      <x:c r="C44" s="62" t="str">
        <x:v>Amendment 877: proposed Data Act Art40(6a)</x:v>
      </x:c>
      <x:c r="D44" s="66" t="n">
        <x:f>IF(INDEX('MEP amendments'!$AE$7:$AE$315,MATCH($M44,'MEP amendments'!$AD$7:$AD$315,0))=1,INDEX('MEP amendments'!$P$7:$P$315,MATCH($M44,'MEP amendments'!$AD$7:$AD$315,0)),"")</x:f>
        <x:v>1</x:v>
      </x:c>
      <x:c r="E44" s="55" t="n">
        <x:f>IF(AND(ISNUMBER(D44),INDEX('MEP amendments'!$T$7:$T$315,MATCH($M44,'MEP amendments'!$AD$7:$AD$315,0))="Yes"),1,0)</x:f>
        <x:v>1</x:v>
      </x:c>
      <x:c r="F44" s="55" t="str">
        <x:f>INDEX('MEP amendments'!$S$7:$S$315,MATCH($M44,'MEP amendments'!$AD$7:$AD$315,0))</x:f>
        <x:v>Medium</x:v>
      </x:c>
      <x:c r="G44" s="55" t="n">
        <x:f>COUNTIFS($A$7:$A$1047,A44,$B$7:$B$1047,B44,$E$7:$E$1047,1)</x:f>
        <x:v>54</x:v>
      </x:c>
      <x:c r="H44" s="68" t="n">
        <x:f>IF(E44=1,D44/G44,"")</x:f>
        <x:v>0.018518518518518517</x:v>
      </x:c>
      <x:c r="I44" s="55" t="n">
        <x:f>IF(AND(E44=1,COUNTIFS($A$7:A44,A44,$B$7:B44,B44,$E$7:E44,1)=1),1,0)</x:f>
        <x:v>0</x:v>
      </x:c>
      <x:c r="J44" s="64" t="str">
        <x:v>Official amendment</x:v>
      </x:c>
      <x:c r="K44" s="62" t="str">
        <x:v>Named joint proposers/signatories</x:v>
      </x:c>
      <x:c r="L44" s="55" t="str">
        <x:v>No</x:v>
      </x:c>
      <x:c r="M44" s="55" t="str">
        <x:v>PET-MEP-182</x:v>
      </x:c>
    </x:row>
    <x:row r="45" ht="34" customHeight="1">
      <x:c r="A45" s="60" t="str">
        <x:v>Aleksandar Nikolic</x:v>
      </x:c>
      <x:c r="B45" s="60" t="str">
        <x:v>Digital Omnibus</x:v>
      </x:c>
      <x:c r="C45" s="61" t="str">
        <x:v>Amendment 897: proposed Data Act Art42(1)(da)</x:v>
      </x:c>
      <x:c r="D45" s="65" t="n">
        <x:f>IF(INDEX('MEP amendments'!$AE$7:$AE$315,MATCH($M45,'MEP amendments'!$AD$7:$AD$315,0))=1,INDEX('MEP amendments'!$P$7:$P$315,MATCH($M45,'MEP amendments'!$AD$7:$AD$315,0)),"")</x:f>
        <x:v>2</x:v>
      </x:c>
      <x:c r="E45" s="60" t="n">
        <x:f>IF(AND(ISNUMBER(D45),INDEX('MEP amendments'!$T$7:$T$315,MATCH($M45,'MEP amendments'!$AD$7:$AD$315,0))="Yes"),1,0)</x:f>
        <x:v>1</x:v>
      </x:c>
      <x:c r="F45" s="60" t="str">
        <x:f>INDEX('MEP amendments'!$S$7:$S$315,MATCH($M45,'MEP amendments'!$AD$7:$AD$315,0))</x:f>
        <x:v>High</x:v>
      </x:c>
      <x:c r="G45" s="60" t="n">
        <x:f>COUNTIFS($A$7:$A$1047,A45,$B$7:$B$1047,B45,$E$7:$E$1047,1)</x:f>
        <x:v>54</x:v>
      </x:c>
      <x:c r="H45" s="67" t="n">
        <x:f>IF(E45=1,D45/G45,"")</x:f>
        <x:v>0.037037037037037035</x:v>
      </x:c>
      <x:c r="I45" s="60" t="n">
        <x:f>IF(AND(E45=1,COUNTIFS($A$7:A45,A45,$B$7:B45,B45,$E$7:E45,1)=1),1,0)</x:f>
        <x:v>0</x:v>
      </x:c>
      <x:c r="J45" s="63" t="str">
        <x:v>Official amendment</x:v>
      </x:c>
      <x:c r="K45" s="61" t="str">
        <x:v>Named joint proposers/signatories</x:v>
      </x:c>
      <x:c r="L45" s="60" t="str">
        <x:v>No</x:v>
      </x:c>
      <x:c r="M45" s="60" t="str">
        <x:v>PET-MEP-183</x:v>
      </x:c>
    </x:row>
    <x:row r="46" ht="34" customHeight="1">
      <x:c r="A46" s="55" t="str">
        <x:v>Aleksandar Nikolic</x:v>
      </x:c>
      <x:c r="B46" s="55" t="str">
        <x:v>Digital Omnibus</x:v>
      </x:c>
      <x:c r="C46" s="62" t="str">
        <x:v>Amendment 933: GDPR Art4(5), rather than proposed Art4(1) change</x:v>
      </x:c>
      <x:c r="D46" s="66" t="n">
        <x:f>IF(INDEX('MEP amendments'!$AE$7:$AE$315,MATCH($M46,'MEP amendments'!$AD$7:$AD$315,0))=1,INDEX('MEP amendments'!$P$7:$P$315,MATCH($M46,'MEP amendments'!$AD$7:$AD$315,0)),"")</x:f>
        <x:v>0</x:v>
      </x:c>
      <x:c r="E46" s="55" t="n">
        <x:f>IF(AND(ISNUMBER(D46),INDEX('MEP amendments'!$T$7:$T$315,MATCH($M46,'MEP amendments'!$AD$7:$AD$315,0))="Yes"),1,0)</x:f>
        <x:v>1</x:v>
      </x:c>
      <x:c r="F46" s="55" t="str">
        <x:f>INDEX('MEP amendments'!$S$7:$S$315,MATCH($M46,'MEP amendments'!$AD$7:$AD$315,0))</x:f>
        <x:v>Medium</x:v>
      </x:c>
      <x:c r="G46" s="55" t="n">
        <x:f>COUNTIFS($A$7:$A$1047,A46,$B$7:$B$1047,B46,$E$7:$E$1047,1)</x:f>
        <x:v>54</x:v>
      </x:c>
      <x:c r="H46" s="68" t="n">
        <x:f>IF(E46=1,D46/G46,"")</x:f>
        <x:v>0</x:v>
      </x:c>
      <x:c r="I46" s="55" t="n">
        <x:f>IF(AND(E46=1,COUNTIFS($A$7:A46,A46,$B$7:B46,B46,$E$7:E46,1)=1),1,0)</x:f>
        <x:v>0</x:v>
      </x:c>
      <x:c r="J46" s="64" t="str">
        <x:v>Official amendment</x:v>
      </x:c>
      <x:c r="K46" s="62" t="str">
        <x:v>Named joint proposers/signatories</x:v>
      </x:c>
      <x:c r="L46" s="55" t="str">
        <x:v>No</x:v>
      </x:c>
      <x:c r="M46" s="55" t="str">
        <x:v>PET-MEP-186</x:v>
      </x:c>
    </x:row>
    <x:row r="47" ht="34" customHeight="1">
      <x:c r="A47" s="60" t="str">
        <x:v>Aleksandar Nikolic</x:v>
      </x:c>
      <x:c r="B47" s="60" t="str">
        <x:v>Digital Omnibus</x:v>
      </x:c>
      <x:c r="C47" s="61" t="str">
        <x:v>Amendment 935: proposed GDPR Art4(1) addition; justification</x:v>
      </x:c>
      <x:c r="D47" s="65" t="str">
        <x:f>IF(INDEX('MEP amendments'!$AE$7:$AE$315,MATCH($M47,'MEP amendments'!$AD$7:$AD$315,0))=1,INDEX('MEP amendments'!$P$7:$P$315,MATCH($M47,'MEP amendments'!$AD$7:$AD$315,0)),"")</x:f>
      </x:c>
      <x:c r="E47" s="60" t="n">
        <x:f>IF(AND(ISNUMBER(D47),INDEX('MEP amendments'!$T$7:$T$315,MATCH($M47,'MEP amendments'!$AD$7:$AD$315,0))="Yes"),1,0)</x:f>
        <x:v>0</x:v>
      </x:c>
      <x:c r="F47" s="60" t="str">
        <x:f>INDEX('MEP amendments'!$S$7:$S$315,MATCH($M47,'MEP amendments'!$AD$7:$AD$315,0))</x:f>
        <x:v>Medium</x:v>
      </x:c>
      <x:c r="G47" s="60" t="n">
        <x:f>COUNTIFS($A$7:$A$1047,A47,$B$7:$B$1047,B47,$E$7:$E$1047,1)</x:f>
        <x:v>54</x:v>
      </x:c>
      <x:c r="H47" s="67" t="str">
        <x:f>IF(E47=1,D47/G47,"")</x:f>
      </x:c>
      <x:c r="I47" s="60" t="n">
        <x:f>IF(AND(E47=1,COUNTIFS($A$7:A47,A47,$B$7:B47,B47,$E$7:E47,1)=1),1,0)</x:f>
        <x:v>0</x:v>
      </x:c>
      <x:c r="J47" s="63" t="str">
        <x:v>Official amendment</x:v>
      </x:c>
      <x:c r="K47" s="61" t="str">
        <x:v>Named joint proposers/signatories</x:v>
      </x:c>
      <x:c r="L47" s="60" t="str">
        <x:v>No</x:v>
      </x:c>
      <x:c r="M47" s="60" t="str">
        <x:v>PET-MEP-187</x:v>
      </x:c>
    </x:row>
    <x:row r="48" ht="34" customHeight="1">
      <x:c r="A48" s="55" t="str">
        <x:v>Aleksandar Nikolic</x:v>
      </x:c>
      <x:c r="B48" s="55" t="str">
        <x:v>Digital Omnibus</x:v>
      </x:c>
      <x:c r="C48" s="62" t="str">
        <x:v>Amendment 986: new GDPR Art4(38c)</x:v>
      </x:c>
      <x:c r="D48" s="66" t="n">
        <x:f>IF(INDEX('MEP amendments'!$AE$7:$AE$315,MATCH($M48,'MEP amendments'!$AD$7:$AD$315,0))=1,INDEX('MEP amendments'!$P$7:$P$315,MATCH($M48,'MEP amendments'!$AD$7:$AD$315,0)),"")</x:f>
        <x:v>0</x:v>
      </x:c>
      <x:c r="E48" s="55" t="n">
        <x:f>IF(AND(ISNUMBER(D48),INDEX('MEP amendments'!$T$7:$T$315,MATCH($M48,'MEP amendments'!$AD$7:$AD$315,0))="Yes"),1,0)</x:f>
        <x:v>1</x:v>
      </x:c>
      <x:c r="F48" s="55" t="str">
        <x:f>INDEX('MEP amendments'!$S$7:$S$315,MATCH($M48,'MEP amendments'!$AD$7:$AD$315,0))</x:f>
        <x:v>Medium</x:v>
      </x:c>
      <x:c r="G48" s="55" t="n">
        <x:f>COUNTIFS($A$7:$A$1047,A48,$B$7:$B$1047,B48,$E$7:$E$1047,1)</x:f>
        <x:v>54</x:v>
      </x:c>
      <x:c r="H48" s="68" t="n">
        <x:f>IF(E48=1,D48/G48,"")</x:f>
        <x:v>0</x:v>
      </x:c>
      <x:c r="I48" s="55" t="n">
        <x:f>IF(AND(E48=1,COUNTIFS($A$7:A48,A48,$B$7:B48,B48,$E$7:E48,1)=1),1,0)</x:f>
        <x:v>0</x:v>
      </x:c>
      <x:c r="J48" s="64" t="str">
        <x:v>Official amendment</x:v>
      </x:c>
      <x:c r="K48" s="62" t="str">
        <x:v>Named joint proposers/signatories</x:v>
      </x:c>
      <x:c r="L48" s="55" t="str">
        <x:v>No</x:v>
      </x:c>
      <x:c r="M48" s="55" t="str">
        <x:v>PET-MEP-192</x:v>
      </x:c>
    </x:row>
    <x:row r="49" ht="34" customHeight="1">
      <x:c r="A49" s="60" t="str">
        <x:v>Aleksandar Nikolic</x:v>
      </x:c>
      <x:c r="B49" s="60" t="str">
        <x:v>Digital Omnibus</x:v>
      </x:c>
      <x:c r="C49" s="61" t="str">
        <x:v>Amendment 988: new GDPR Art4(38d)</x:v>
      </x:c>
      <x:c r="D49" s="65" t="n">
        <x:f>IF(INDEX('MEP amendments'!$AE$7:$AE$315,MATCH($M49,'MEP amendments'!$AD$7:$AD$315,0))=1,INDEX('MEP amendments'!$P$7:$P$315,MATCH($M49,'MEP amendments'!$AD$7:$AD$315,0)),"")</x:f>
        <x:v>1</x:v>
      </x:c>
      <x:c r="E49" s="60" t="n">
        <x:f>IF(AND(ISNUMBER(D49),INDEX('MEP amendments'!$T$7:$T$315,MATCH($M49,'MEP amendments'!$AD$7:$AD$315,0))="Yes"),1,0)</x:f>
        <x:v>1</x:v>
      </x:c>
      <x:c r="F49" s="60" t="str">
        <x:f>INDEX('MEP amendments'!$S$7:$S$315,MATCH($M49,'MEP amendments'!$AD$7:$AD$315,0))</x:f>
        <x:v>High</x:v>
      </x:c>
      <x:c r="G49" s="60" t="n">
        <x:f>COUNTIFS($A$7:$A$1047,A49,$B$7:$B$1047,B49,$E$7:$E$1047,1)</x:f>
        <x:v>54</x:v>
      </x:c>
      <x:c r="H49" s="67" t="n">
        <x:f>IF(E49=1,D49/G49,"")</x:f>
        <x:v>0.018518518518518517</x:v>
      </x:c>
      <x:c r="I49" s="60" t="n">
        <x:f>IF(AND(E49=1,COUNTIFS($A$7:A49,A49,$B$7:B49,B49,$E$7:E49,1)=1),1,0)</x:f>
        <x:v>0</x:v>
      </x:c>
      <x:c r="J49" s="63" t="str">
        <x:v>Official amendment</x:v>
      </x:c>
      <x:c r="K49" s="61" t="str">
        <x:v>Named joint proposers/signatories</x:v>
      </x:c>
      <x:c r="L49" s="60" t="str">
        <x:v>No</x:v>
      </x:c>
      <x:c r="M49" s="60" t="str">
        <x:v>PET-MEP-193</x:v>
      </x:c>
    </x:row>
    <x:row r="50" ht="34" customHeight="1">
      <x:c r="A50" s="55" t="str">
        <x:v>Aleksandar Nikolic</x:v>
      </x:c>
      <x:c r="B50" s="55" t="str">
        <x:v>Digital Omnibus</x:v>
      </x:c>
      <x:c r="C50" s="62" t="str">
        <x:v>Amendment 1015: new GDPR Art6(4a)</x:v>
      </x:c>
      <x:c r="D50" s="66" t="n">
        <x:f>IF(INDEX('MEP amendments'!$AE$7:$AE$315,MATCH($M50,'MEP amendments'!$AD$7:$AD$315,0))=1,INDEX('MEP amendments'!$P$7:$P$315,MATCH($M50,'MEP amendments'!$AD$7:$AD$315,0)),"")</x:f>
        <x:v>1</x:v>
      </x:c>
      <x:c r="E50" s="55" t="n">
        <x:f>IF(AND(ISNUMBER(D50),INDEX('MEP amendments'!$T$7:$T$315,MATCH($M50,'MEP amendments'!$AD$7:$AD$315,0))="Yes"),1,0)</x:f>
        <x:v>1</x:v>
      </x:c>
      <x:c r="F50" s="55" t="str">
        <x:f>INDEX('MEP amendments'!$S$7:$S$315,MATCH($M50,'MEP amendments'!$AD$7:$AD$315,0))</x:f>
        <x:v>High</x:v>
      </x:c>
      <x:c r="G50" s="55" t="n">
        <x:f>COUNTIFS($A$7:$A$1047,A50,$B$7:$B$1047,B50,$E$7:$E$1047,1)</x:f>
        <x:v>54</x:v>
      </x:c>
      <x:c r="H50" s="68" t="n">
        <x:f>IF(E50=1,D50/G50,"")</x:f>
        <x:v>0.018518518518518517</x:v>
      </x:c>
      <x:c r="I50" s="55" t="n">
        <x:f>IF(AND(E50=1,COUNTIFS($A$7:A50,A50,$B$7:B50,B50,$E$7:E50,1)=1),1,0)</x:f>
        <x:v>0</x:v>
      </x:c>
      <x:c r="J50" s="64" t="str">
        <x:v>Official amendment</x:v>
      </x:c>
      <x:c r="K50" s="62" t="str">
        <x:v>Named joint proposers/signatories</x:v>
      </x:c>
      <x:c r="L50" s="55" t="str">
        <x:v>No</x:v>
      </x:c>
      <x:c r="M50" s="55" t="str">
        <x:v>PET-MEP-195</x:v>
      </x:c>
    </x:row>
    <x:row r="51" ht="34" customHeight="1">
      <x:c r="A51" s="60" t="str">
        <x:v>Aleksandar Nikolic</x:v>
      </x:c>
      <x:c r="B51" s="60" t="str">
        <x:v>Digital Omnibus</x:v>
      </x:c>
      <x:c r="C51" s="61" t="str">
        <x:v>Amendment 1016: new GDPR Art6(4b)</x:v>
      </x:c>
      <x:c r="D51" s="65" t="n">
        <x:f>IF(INDEX('MEP amendments'!$AE$7:$AE$315,MATCH($M51,'MEP amendments'!$AD$7:$AD$315,0))=1,INDEX('MEP amendments'!$P$7:$P$315,MATCH($M51,'MEP amendments'!$AD$7:$AD$315,0)),"")</x:f>
        <x:v>1</x:v>
      </x:c>
      <x:c r="E51" s="60" t="n">
        <x:f>IF(AND(ISNUMBER(D51),INDEX('MEP amendments'!$T$7:$T$315,MATCH($M51,'MEP amendments'!$AD$7:$AD$315,0))="Yes"),1,0)</x:f>
        <x:v>1</x:v>
      </x:c>
      <x:c r="F51" s="60" t="str">
        <x:f>INDEX('MEP amendments'!$S$7:$S$315,MATCH($M51,'MEP amendments'!$AD$7:$AD$315,0))</x:f>
        <x:v>High</x:v>
      </x:c>
      <x:c r="G51" s="60" t="n">
        <x:f>COUNTIFS($A$7:$A$1047,A51,$B$7:$B$1047,B51,$E$7:$E$1047,1)</x:f>
        <x:v>54</x:v>
      </x:c>
      <x:c r="H51" s="67" t="n">
        <x:f>IF(E51=1,D51/G51,"")</x:f>
        <x:v>0.018518518518518517</x:v>
      </x:c>
      <x:c r="I51" s="60" t="n">
        <x:f>IF(AND(E51=1,COUNTIFS($A$7:A51,A51,$B$7:B51,B51,$E$7:E51,1)=1),1,0)</x:f>
        <x:v>0</x:v>
      </x:c>
      <x:c r="J51" s="63" t="str">
        <x:v>Official amendment</x:v>
      </x:c>
      <x:c r="K51" s="61" t="str">
        <x:v>Named joint proposers/signatories</x:v>
      </x:c>
      <x:c r="L51" s="60" t="str">
        <x:v>No</x:v>
      </x:c>
      <x:c r="M51" s="60" t="str">
        <x:v>PET-MEP-196</x:v>
      </x:c>
    </x:row>
    <x:row r="52" ht="34" customHeight="1">
      <x:c r="A52" s="55" t="str">
        <x:v>Aleksandar Nikolic</x:v>
      </x:c>
      <x:c r="B52" s="55" t="str">
        <x:v>Digital Omnibus</x:v>
      </x:c>
      <x:c r="C52" s="62" t="str">
        <x:v>GDPR Article 9(5); proposal Article 3(1)(3)(b)</x:v>
      </x:c>
      <x:c r="D52" s="66" t="n">
        <x:f>IF(INDEX('MEP amendments'!$AE$7:$AE$315,MATCH($M52,'MEP amendments'!$AD$7:$AD$315,0))=1,INDEX('MEP amendments'!$P$7:$P$315,MATCH($M52,'MEP amendments'!$AD$7:$AD$315,0)),"")</x:f>
        <x:v>1</x:v>
      </x:c>
      <x:c r="E52" s="55" t="n">
        <x:f>IF(AND(ISNUMBER(D52),INDEX('MEP amendments'!$T$7:$T$315,MATCH($M52,'MEP amendments'!$AD$7:$AD$315,0))="Yes"),1,0)</x:f>
        <x:v>1</x:v>
      </x:c>
      <x:c r="F52" s="55" t="str">
        <x:f>INDEX('MEP amendments'!$S$7:$S$315,MATCH($M52,'MEP amendments'!$AD$7:$AD$315,0))</x:f>
        <x:v>High</x:v>
      </x:c>
      <x:c r="G52" s="55" t="n">
        <x:f>COUNTIFS($A$7:$A$1047,A52,$B$7:$B$1047,B52,$E$7:$E$1047,1)</x:f>
        <x:v>54</x:v>
      </x:c>
      <x:c r="H52" s="68" t="n">
        <x:f>IF(E52=1,D52/G52,"")</x:f>
        <x:v>0.018518518518518517</x:v>
      </x:c>
      <x:c r="I52" s="55" t="n">
        <x:f>IF(AND(E52=1,COUNTIFS($A$7:A52,A52,$B$7:B52,B52,$E$7:E52,1)=1),1,0)</x:f>
        <x:v>0</x:v>
      </x:c>
      <x:c r="J52" s="64" t="str">
        <x:v>Official amendment</x:v>
      </x:c>
      <x:c r="K52" s="62" t="str">
        <x:v>Named joint proposers/signatories</x:v>
      </x:c>
      <x:c r="L52" s="55" t="str">
        <x:v>No</x:v>
      </x:c>
      <x:c r="M52" s="55" t="str">
        <x:v>PET-MEP-203</x:v>
      </x:c>
    </x:row>
    <x:row r="53" ht="34" customHeight="1">
      <x:c r="A53" s="60" t="str">
        <x:v>Aleksandar Nikolic</x:v>
      </x:c>
      <x:c r="B53" s="60" t="str">
        <x:v>Digital Omnibus</x:v>
      </x:c>
      <x:c r="C53" s="61" t="str">
        <x:v>New GDPR Article 29a; proposal Article 3(1)(7b)</x:v>
      </x:c>
      <x:c r="D53" s="65" t="n">
        <x:f>IF(INDEX('MEP amendments'!$AE$7:$AE$315,MATCH($M53,'MEP amendments'!$AD$7:$AD$315,0))=1,INDEX('MEP amendments'!$P$7:$P$315,MATCH($M53,'MEP amendments'!$AD$7:$AD$315,0)),"")</x:f>
        <x:v>1</x:v>
      </x:c>
      <x:c r="E53" s="60" t="n">
        <x:f>IF(AND(ISNUMBER(D53),INDEX('MEP amendments'!$T$7:$T$315,MATCH($M53,'MEP amendments'!$AD$7:$AD$315,0))="Yes"),1,0)</x:f>
        <x:v>1</x:v>
      </x:c>
      <x:c r="F53" s="60" t="str">
        <x:f>INDEX('MEP amendments'!$S$7:$S$315,MATCH($M53,'MEP amendments'!$AD$7:$AD$315,0))</x:f>
        <x:v>Medium</x:v>
      </x:c>
      <x:c r="G53" s="60" t="n">
        <x:f>COUNTIFS($A$7:$A$1047,A53,$B$7:$B$1047,B53,$E$7:$E$1047,1)</x:f>
        <x:v>54</x:v>
      </x:c>
      <x:c r="H53" s="67" t="n">
        <x:f>IF(E53=1,D53/G53,"")</x:f>
        <x:v>0.018518518518518517</x:v>
      </x:c>
      <x:c r="I53" s="60" t="n">
        <x:f>IF(AND(E53=1,COUNTIFS($A$7:A53,A53,$B$7:B53,B53,$E$7:E53,1)=1),1,0)</x:f>
        <x:v>0</x:v>
      </x:c>
      <x:c r="J53" s="63" t="str">
        <x:v>Official amendment</x:v>
      </x:c>
      <x:c r="K53" s="61" t="str">
        <x:v>Named joint proposers/signatories</x:v>
      </x:c>
      <x:c r="L53" s="60" t="str">
        <x:v>No</x:v>
      </x:c>
      <x:c r="M53" s="60" t="str">
        <x:v>PET-MEP-209</x:v>
      </x:c>
    </x:row>
    <x:row r="54" ht="34" customHeight="1">
      <x:c r="A54" s="55" t="str">
        <x:v>Aleksandar Nikolic</x:v>
      </x:c>
      <x:c r="B54" s="55" t="str">
        <x:v>Digital Omnibus</x:v>
      </x:c>
      <x:c r="C54" s="62" t="str">
        <x:v>GDPR Article 33(6); proposal Article 3(1)(8)(c)</x:v>
      </x:c>
      <x:c r="D54" s="66" t="n">
        <x:f>IF(INDEX('MEP amendments'!$AE$7:$AE$315,MATCH($M54,'MEP amendments'!$AD$7:$AD$315,0))=1,INDEX('MEP amendments'!$P$7:$P$315,MATCH($M54,'MEP amendments'!$AD$7:$AD$315,0)),"")</x:f>
        <x:v>1</x:v>
      </x:c>
      <x:c r="E54" s="55" t="n">
        <x:f>IF(AND(ISNUMBER(D54),INDEX('MEP amendments'!$T$7:$T$315,MATCH($M54,'MEP amendments'!$AD$7:$AD$315,0))="Yes"),1,0)</x:f>
        <x:v>1</x:v>
      </x:c>
      <x:c r="F54" s="55" t="str">
        <x:f>INDEX('MEP amendments'!$S$7:$S$315,MATCH($M54,'MEP amendments'!$AD$7:$AD$315,0))</x:f>
        <x:v>High</x:v>
      </x:c>
      <x:c r="G54" s="55" t="n">
        <x:f>COUNTIFS($A$7:$A$1047,A54,$B$7:$B$1047,B54,$E$7:$E$1047,1)</x:f>
        <x:v>54</x:v>
      </x:c>
      <x:c r="H54" s="68" t="n">
        <x:f>IF(E54=1,D54/G54,"")</x:f>
        <x:v>0.018518518518518517</x:v>
      </x:c>
      <x:c r="I54" s="55" t="n">
        <x:f>IF(AND(E54=1,COUNTIFS($A$7:A54,A54,$B$7:B54,B54,$E$7:E54,1)=1),1,0)</x:f>
        <x:v>0</x:v>
      </x:c>
      <x:c r="J54" s="64" t="str">
        <x:v>Official amendment</x:v>
      </x:c>
      <x:c r="K54" s="62" t="str">
        <x:v>Named joint proposers/signatories</x:v>
      </x:c>
      <x:c r="L54" s="55" t="str">
        <x:v>No</x:v>
      </x:c>
      <x:c r="M54" s="55" t="str">
        <x:v>PET-MEP-211</x:v>
      </x:c>
    </x:row>
    <x:row r="55" ht="34" customHeight="1">
      <x:c r="A55" s="60" t="str">
        <x:v>Aleksandar Nikolic</x:v>
      </x:c>
      <x:c r="B55" s="60" t="str">
        <x:v>Digital Omnibus</x:v>
      </x:c>
      <x:c r="C55" s="61" t="str">
        <x:v>New GDPR Article 35(6a); proposal Article 3(1)(9)(a)</x:v>
      </x:c>
      <x:c r="D55" s="65" t="n">
        <x:f>IF(INDEX('MEP amendments'!$AE$7:$AE$315,MATCH($M55,'MEP amendments'!$AD$7:$AD$315,0))=1,INDEX('MEP amendments'!$P$7:$P$315,MATCH($M55,'MEP amendments'!$AD$7:$AD$315,0)),"")</x:f>
        <x:v>1</x:v>
      </x:c>
      <x:c r="E55" s="60" t="n">
        <x:f>IF(AND(ISNUMBER(D55),INDEX('MEP amendments'!$T$7:$T$315,MATCH($M55,'MEP amendments'!$AD$7:$AD$315,0))="Yes"),1,0)</x:f>
        <x:v>1</x:v>
      </x:c>
      <x:c r="F55" s="60" t="str">
        <x:f>INDEX('MEP amendments'!$S$7:$S$315,MATCH($M55,'MEP amendments'!$AD$7:$AD$315,0))</x:f>
        <x:v>High</x:v>
      </x:c>
      <x:c r="G55" s="60" t="n">
        <x:f>COUNTIFS($A$7:$A$1047,A55,$B$7:$B$1047,B55,$E$7:$E$1047,1)</x:f>
        <x:v>54</x:v>
      </x:c>
      <x:c r="H55" s="67" t="n">
        <x:f>IF(E55=1,D55/G55,"")</x:f>
        <x:v>0.018518518518518517</x:v>
      </x:c>
      <x:c r="I55" s="60" t="n">
        <x:f>IF(AND(E55=1,COUNTIFS($A$7:A55,A55,$B$7:B55,B55,$E$7:E55,1)=1),1,0)</x:f>
        <x:v>0</x:v>
      </x:c>
      <x:c r="J55" s="63" t="str">
        <x:v>Official amendment</x:v>
      </x:c>
      <x:c r="K55" s="61" t="str">
        <x:v>Named joint proposers/signatories</x:v>
      </x:c>
      <x:c r="L55" s="60" t="str">
        <x:v>No</x:v>
      </x:c>
      <x:c r="M55" s="60" t="str">
        <x:v>PET-MEP-213</x:v>
      </x:c>
    </x:row>
    <x:row r="56" ht="34" customHeight="1">
      <x:c r="A56" s="55" t="str">
        <x:v>Aleksandar Nikolic</x:v>
      </x:c>
      <x:c r="B56" s="55" t="str">
        <x:v>Digital Omnibus</x:v>
      </x:c>
      <x:c r="C56" s="62" t="str">
        <x:v>Proposed GDPR Article 41a(1); proposal Article 3(1)(10)</x:v>
      </x:c>
      <x:c r="D56" s="66" t="n">
        <x:f>IF(INDEX('MEP amendments'!$AE$7:$AE$315,MATCH($M56,'MEP amendments'!$AD$7:$AD$315,0))=1,INDEX('MEP amendments'!$P$7:$P$315,MATCH($M56,'MEP amendments'!$AD$7:$AD$315,0)),"")</x:f>
        <x:v>1</x:v>
      </x:c>
      <x:c r="E56" s="55" t="n">
        <x:f>IF(AND(ISNUMBER(D56),INDEX('MEP amendments'!$T$7:$T$315,MATCH($M56,'MEP amendments'!$AD$7:$AD$315,0))="Yes"),1,0)</x:f>
        <x:v>1</x:v>
      </x:c>
      <x:c r="F56" s="55" t="str">
        <x:f>INDEX('MEP amendments'!$S$7:$S$315,MATCH($M56,'MEP amendments'!$AD$7:$AD$315,0))</x:f>
        <x:v>Medium</x:v>
      </x:c>
      <x:c r="G56" s="55" t="n">
        <x:f>COUNTIFS($A$7:$A$1047,A56,$B$7:$B$1047,B56,$E$7:$E$1047,1)</x:f>
        <x:v>54</x:v>
      </x:c>
      <x:c r="H56" s="68" t="n">
        <x:f>IF(E56=1,D56/G56,"")</x:f>
        <x:v>0.018518518518518517</x:v>
      </x:c>
      <x:c r="I56" s="55" t="n">
        <x:f>IF(AND(E56=1,COUNTIFS($A$7:A56,A56,$B$7:B56,B56,$E$7:E56,1)=1),1,0)</x:f>
        <x:v>0</x:v>
      </x:c>
      <x:c r="J56" s="64" t="str">
        <x:v>Official amendment</x:v>
      </x:c>
      <x:c r="K56" s="62" t="str">
        <x:v>Named joint proposers/signatories</x:v>
      </x:c>
      <x:c r="L56" s="55" t="str">
        <x:v>No</x:v>
      </x:c>
      <x:c r="M56" s="55" t="str">
        <x:v>PET-MEP-222</x:v>
      </x:c>
    </x:row>
    <x:row r="57" ht="34" customHeight="1">
      <x:c r="A57" s="60" t="str">
        <x:v>Aleksandar Nikolic</x:v>
      </x:c>
      <x:c r="B57" s="60" t="str">
        <x:v>Digital Omnibus</x:v>
      </x:c>
      <x:c r="C57" s="61" t="str">
        <x:v>Amendment 1288; Article 3 – paragraph 1 – point 10 Regulation (EU) 2016/679 Article 41a – Paragraph 3</x:v>
      </x:c>
      <x:c r="D57" s="65" t="n">
        <x:f>IF(INDEX('MEP amendments'!$AE$7:$AE$315,MATCH($M57,'MEP amendments'!$AD$7:$AD$315,0))=1,INDEX('MEP amendments'!$P$7:$P$315,MATCH($M57,'MEP amendments'!$AD$7:$AD$315,0)),"")</x:f>
        <x:v>1</x:v>
      </x:c>
      <x:c r="E57" s="60" t="n">
        <x:f>IF(AND(ISNUMBER(D57),INDEX('MEP amendments'!$T$7:$T$315,MATCH($M57,'MEP amendments'!$AD$7:$AD$315,0))="Yes"),1,0)</x:f>
        <x:v>1</x:v>
      </x:c>
      <x:c r="F57" s="60" t="str">
        <x:f>INDEX('MEP amendments'!$S$7:$S$315,MATCH($M57,'MEP amendments'!$AD$7:$AD$315,0))</x:f>
        <x:v>Medium</x:v>
      </x:c>
      <x:c r="G57" s="60" t="n">
        <x:f>COUNTIFS($A$7:$A$1047,A57,$B$7:$B$1047,B57,$E$7:$E$1047,1)</x:f>
        <x:v>54</x:v>
      </x:c>
      <x:c r="H57" s="67" t="n">
        <x:f>IF(E57=1,D57/G57,"")</x:f>
        <x:v>0.018518518518518517</x:v>
      </x:c>
      <x:c r="I57" s="60" t="n">
        <x:f>IF(AND(E57=1,COUNTIFS($A$7:A57,A57,$B$7:B57,B57,$E$7:E57,1)=1),1,0)</x:f>
        <x:v>0</x:v>
      </x:c>
      <x:c r="J57" s="63" t="str">
        <x:v>Official amendment</x:v>
      </x:c>
      <x:c r="K57" s="61" t="str">
        <x:v>Named signatories to tabled amendment</x:v>
      </x:c>
      <x:c r="L57" s="60" t="str">
        <x:v>No</x:v>
      </x:c>
      <x:c r="M57" s="60" t="str">
        <x:v>PET-MEP-259</x:v>
      </x:c>
    </x:row>
    <x:row r="58" ht="34" customHeight="1">
      <x:c r="A58" s="55" t="str">
        <x:v>Aleksandar Nikolic</x:v>
      </x:c>
      <x:c r="B58" s="55" t="str">
        <x:v>Digital Omnibus</x:v>
      </x:c>
      <x:c r="C58" s="62" t="str">
        <x:v>Amendment 1298; Article 3 – paragraph 1 – point 10 Regulation (EU) 2016/679 Article 41a – Paragraph 5</x:v>
      </x:c>
      <x:c r="D58" s="66" t="n">
        <x:f>IF(INDEX('MEP amendments'!$AE$7:$AE$315,MATCH($M58,'MEP amendments'!$AD$7:$AD$315,0))=1,INDEX('MEP amendments'!$P$7:$P$315,MATCH($M58,'MEP amendments'!$AD$7:$AD$315,0)),"")</x:f>
        <x:v>0</x:v>
      </x:c>
      <x:c r="E58" s="55" t="n">
        <x:f>IF(AND(ISNUMBER(D58),INDEX('MEP amendments'!$T$7:$T$315,MATCH($M58,'MEP amendments'!$AD$7:$AD$315,0))="Yes"),1,0)</x:f>
        <x:v>1</x:v>
      </x:c>
      <x:c r="F58" s="55" t="str">
        <x:f>INDEX('MEP amendments'!$S$7:$S$315,MATCH($M58,'MEP amendments'!$AD$7:$AD$315,0))</x:f>
        <x:v>High</x:v>
      </x:c>
      <x:c r="G58" s="55" t="n">
        <x:f>COUNTIFS($A$7:$A$1047,A58,$B$7:$B$1047,B58,$E$7:$E$1047,1)</x:f>
        <x:v>54</x:v>
      </x:c>
      <x:c r="H58" s="68" t="n">
        <x:f>IF(E58=1,D58/G58,"")</x:f>
        <x:v>0</x:v>
      </x:c>
      <x:c r="I58" s="55" t="n">
        <x:f>IF(AND(E58=1,COUNTIFS($A$7:A58,A58,$B$7:B58,B58,$E$7:E58,1)=1),1,0)</x:f>
        <x:v>0</x:v>
      </x:c>
      <x:c r="J58" s="64" t="str">
        <x:v>Official amendment</x:v>
      </x:c>
      <x:c r="K58" s="62" t="str">
        <x:v>Named signatories to tabled amendment</x:v>
      </x:c>
      <x:c r="L58" s="55" t="str">
        <x:v>No</x:v>
      </x:c>
      <x:c r="M58" s="55" t="str">
        <x:v>PET-MEP-269</x:v>
      </x:c>
    </x:row>
    <x:row r="59" ht="34" customHeight="1">
      <x:c r="A59" s="60" t="str">
        <x:v>Aleksandar Nikolic</x:v>
      </x:c>
      <x:c r="B59" s="60" t="str">
        <x:v>Digital Omnibus</x:v>
      </x:c>
      <x:c r="C59" s="61" t="str">
        <x:v>Amendment 1301; Article 3 – paragraph 1 – point 10 a (new) Regulation (EU) 2016/679 Article 41b (new)</x:v>
      </x:c>
      <x:c r="D59" s="65" t="n">
        <x:f>IF(INDEX('MEP amendments'!$AE$7:$AE$315,MATCH($M59,'MEP amendments'!$AD$7:$AD$315,0))=1,INDEX('MEP amendments'!$P$7:$P$315,MATCH($M59,'MEP amendments'!$AD$7:$AD$315,0)),"")</x:f>
        <x:v>1</x:v>
      </x:c>
      <x:c r="E59" s="60" t="n">
        <x:f>IF(AND(ISNUMBER(D59),INDEX('MEP amendments'!$T$7:$T$315,MATCH($M59,'MEP amendments'!$AD$7:$AD$315,0))="Yes"),1,0)</x:f>
        <x:v>1</x:v>
      </x:c>
      <x:c r="F59" s="60" t="str">
        <x:f>INDEX('MEP amendments'!$S$7:$S$315,MATCH($M59,'MEP amendments'!$AD$7:$AD$315,0))</x:f>
        <x:v>High</x:v>
      </x:c>
      <x:c r="G59" s="60" t="n">
        <x:f>COUNTIFS($A$7:$A$1047,A59,$B$7:$B$1047,B59,$E$7:$E$1047,1)</x:f>
        <x:v>54</x:v>
      </x:c>
      <x:c r="H59" s="67" t="n">
        <x:f>IF(E59=1,D59/G59,"")</x:f>
        <x:v>0.018518518518518517</x:v>
      </x:c>
      <x:c r="I59" s="60" t="n">
        <x:f>IF(AND(E59=1,COUNTIFS($A$7:A59,A59,$B$7:B59,B59,$E$7:E59,1)=1),1,0)</x:f>
        <x:v>0</x:v>
      </x:c>
      <x:c r="J59" s="63" t="str">
        <x:v>Official amendment</x:v>
      </x:c>
      <x:c r="K59" s="61" t="str">
        <x:v>Named signatories to tabled amendment</x:v>
      </x:c>
      <x:c r="L59" s="60" t="str">
        <x:v>No</x:v>
      </x:c>
      <x:c r="M59" s="60" t="str">
        <x:v>PET-MEP-272</x:v>
      </x:c>
    </x:row>
    <x:row r="60" ht="34" customHeight="1">
      <x:c r="A60" s="55" t="str">
        <x:v>Aleksandar Nikolic</x:v>
      </x:c>
      <x:c r="B60" s="55" t="str">
        <x:v>Digital Omnibus</x:v>
      </x:c>
      <x:c r="C60" s="62" t="str">
        <x:v>Amendment 1340; Article 3 – paragraph 1 – point 14 Regulation (EU) 2016/679 (GDPR) Article 70 – paragraph 1 – point hca (new)</x:v>
      </x:c>
      <x:c r="D60" s="66" t="n">
        <x:f>IF(INDEX('MEP amendments'!$AE$7:$AE$315,MATCH($M60,'MEP amendments'!$AD$7:$AD$315,0))=1,INDEX('MEP amendments'!$P$7:$P$315,MATCH($M60,'MEP amendments'!$AD$7:$AD$315,0)),"")</x:f>
        <x:v>1</x:v>
      </x:c>
      <x:c r="E60" s="55" t="n">
        <x:f>IF(AND(ISNUMBER(D60),INDEX('MEP amendments'!$T$7:$T$315,MATCH($M60,'MEP amendments'!$AD$7:$AD$315,0))="Yes"),1,0)</x:f>
        <x:v>1</x:v>
      </x:c>
      <x:c r="F60" s="55" t="str">
        <x:f>INDEX('MEP amendments'!$S$7:$S$315,MATCH($M60,'MEP amendments'!$AD$7:$AD$315,0))</x:f>
        <x:v>High</x:v>
      </x:c>
      <x:c r="G60" s="55" t="n">
        <x:f>COUNTIFS($A$7:$A$1047,A60,$B$7:$B$1047,B60,$E$7:$E$1047,1)</x:f>
        <x:v>54</x:v>
      </x:c>
      <x:c r="H60" s="68" t="n">
        <x:f>IF(E60=1,D60/G60,"")</x:f>
        <x:v>0.018518518518518517</x:v>
      </x:c>
      <x:c r="I60" s="55" t="n">
        <x:f>IF(AND(E60=1,COUNTIFS($A$7:A60,A60,$B$7:B60,B60,$E$7:E60,1)=1),1,0)</x:f>
        <x:v>0</x:v>
      </x:c>
      <x:c r="J60" s="64" t="str">
        <x:v>Official amendment</x:v>
      </x:c>
      <x:c r="K60" s="62" t="str">
        <x:v>Named signatories to tabled amendment</x:v>
      </x:c>
      <x:c r="L60" s="55" t="str">
        <x:v>No</x:v>
      </x:c>
      <x:c r="M60" s="55" t="str">
        <x:v>PET-MEP-274</x:v>
      </x:c>
    </x:row>
    <x:row r="61" ht="34" customHeight="1">
      <x:c r="A61" s="60" t="str">
        <x:v>Aleksandar Nikolic</x:v>
      </x:c>
      <x:c r="B61" s="60" t="str">
        <x:v>Digital Omnibus</x:v>
      </x:c>
      <x:c r="C61" s="61" t="str">
        <x:v>Amendment 1392; Article 3 – paragraph 1 – point 15 Regulation (EU) 2016/679 Article 88a – paragraph 3 – point c</x:v>
      </x:c>
      <x:c r="D61" s="65" t="n">
        <x:f>IF(INDEX('MEP amendments'!$AE$7:$AE$315,MATCH($M61,'MEP amendments'!$AD$7:$AD$315,0))=1,INDEX('MEP amendments'!$P$7:$P$315,MATCH($M61,'MEP amendments'!$AD$7:$AD$315,0)),"")</x:f>
        <x:v>1</x:v>
      </x:c>
      <x:c r="E61" s="60" t="n">
        <x:f>IF(AND(ISNUMBER(D61),INDEX('MEP amendments'!$T$7:$T$315,MATCH($M61,'MEP amendments'!$AD$7:$AD$315,0))="Yes"),1,0)</x:f>
        <x:v>1</x:v>
      </x:c>
      <x:c r="F61" s="60" t="str">
        <x:f>INDEX('MEP amendments'!$S$7:$S$315,MATCH($M61,'MEP amendments'!$AD$7:$AD$315,0))</x:f>
        <x:v>High</x:v>
      </x:c>
      <x:c r="G61" s="60" t="n">
        <x:f>COUNTIFS($A$7:$A$1047,A61,$B$7:$B$1047,B61,$E$7:$E$1047,1)</x:f>
        <x:v>54</x:v>
      </x:c>
      <x:c r="H61" s="67" t="n">
        <x:f>IF(E61=1,D61/G61,"")</x:f>
        <x:v>0.018518518518518517</x:v>
      </x:c>
      <x:c r="I61" s="60" t="n">
        <x:f>IF(AND(E61=1,COUNTIFS($A$7:A61,A61,$B$7:B61,B61,$E$7:E61,1)=1),1,0)</x:f>
        <x:v>0</x:v>
      </x:c>
      <x:c r="J61" s="63" t="str">
        <x:v>Official amendment</x:v>
      </x:c>
      <x:c r="K61" s="61" t="str">
        <x:v>Named signatories to tabled amendment</x:v>
      </x:c>
      <x:c r="L61" s="60" t="str">
        <x:v>No</x:v>
      </x:c>
      <x:c r="M61" s="60" t="str">
        <x:v>PET-MEP-278</x:v>
      </x:c>
    </x:row>
    <x:row r="62" ht="34" customHeight="1">
      <x:c r="A62" s="55" t="str">
        <x:v>Aleksandar Nikolic</x:v>
      </x:c>
      <x:c r="B62" s="55" t="str">
        <x:v>Digital Omnibus</x:v>
      </x:c>
      <x:c r="C62" s="62" t="str">
        <x:v>Amendment 1635; Article 4(1)(3)(a); Regulation (EU) 2018/1725 Article 10(2)(l)</x:v>
      </x:c>
      <x:c r="D62" s="66" t="n">
        <x:f>IF(INDEX('MEP amendments'!$AE$7:$AE$315,MATCH($M62,'MEP amendments'!$AD$7:$AD$315,0))=1,INDEX('MEP amendments'!$P$7:$P$315,MATCH($M62,'MEP amendments'!$AD$7:$AD$315,0)),"")</x:f>
        <x:v>1</x:v>
      </x:c>
      <x:c r="E62" s="55" t="n">
        <x:f>IF(AND(ISNUMBER(D62),INDEX('MEP amendments'!$T$7:$T$315,MATCH($M62,'MEP amendments'!$AD$7:$AD$315,0))="Yes"),1,0)</x:f>
        <x:v>1</x:v>
      </x:c>
      <x:c r="F62" s="55" t="str">
        <x:f>INDEX('MEP amendments'!$S$7:$S$315,MATCH($M62,'MEP amendments'!$AD$7:$AD$315,0))</x:f>
        <x:v>High</x:v>
      </x:c>
      <x:c r="G62" s="55" t="n">
        <x:f>COUNTIFS($A$7:$A$1047,A62,$B$7:$B$1047,B62,$E$7:$E$1047,1)</x:f>
        <x:v>54</x:v>
      </x:c>
      <x:c r="H62" s="68" t="n">
        <x:f>IF(E62=1,D62/G62,"")</x:f>
        <x:v>0.018518518518518517</x:v>
      </x:c>
      <x:c r="I62" s="55" t="n">
        <x:f>IF(AND(E62=1,COUNTIFS($A$7:A62,A62,$B$7:B62,B62,$E$7:E62,1)=1),1,0)</x:f>
        <x:v>0</x:v>
      </x:c>
      <x:c r="J62" s="64" t="str">
        <x:v>Official amendment</x:v>
      </x:c>
      <x:c r="K62" s="62" t="str">
        <x:v>Named signatories to tabled amendment</x:v>
      </x:c>
      <x:c r="L62" s="55" t="str">
        <x:v>No</x:v>
      </x:c>
      <x:c r="M62" s="55" t="str">
        <x:v>PET-MEP-297</x:v>
      </x:c>
    </x:row>
    <x:row r="63" ht="34" customHeight="1">
      <x:c r="A63" s="60" t="str">
        <x:v>Aleksandar Nikolic</x:v>
      </x:c>
      <x:c r="B63" s="60" t="str">
        <x:v>Digital Omnibus</x:v>
      </x:c>
      <x:c r="C63" s="61" t="str">
        <x:v>Amendment 1644; Article 4(1)(3)(b); Regulation (EU) 2018/1725 Article 10(4)</x:v>
      </x:c>
      <x:c r="D63" s="65" t="n">
        <x:f>IF(INDEX('MEP amendments'!$AE$7:$AE$315,MATCH($M63,'MEP amendments'!$AD$7:$AD$315,0))=1,INDEX('MEP amendments'!$P$7:$P$315,MATCH($M63,'MEP amendments'!$AD$7:$AD$315,0)),"")</x:f>
        <x:v>1</x:v>
      </x:c>
      <x:c r="E63" s="60" t="n">
        <x:f>IF(AND(ISNUMBER(D63),INDEX('MEP amendments'!$T$7:$T$315,MATCH($M63,'MEP amendments'!$AD$7:$AD$315,0))="Yes"),1,0)</x:f>
        <x:v>1</x:v>
      </x:c>
      <x:c r="F63" s="60" t="str">
        <x:f>INDEX('MEP amendments'!$S$7:$S$315,MATCH($M63,'MEP amendments'!$AD$7:$AD$315,0))</x:f>
        <x:v>High</x:v>
      </x:c>
      <x:c r="G63" s="60" t="n">
        <x:f>COUNTIFS($A$7:$A$1047,A63,$B$7:$B$1047,B63,$E$7:$E$1047,1)</x:f>
        <x:v>54</x:v>
      </x:c>
      <x:c r="H63" s="67" t="n">
        <x:f>IF(E63=1,D63/G63,"")</x:f>
        <x:v>0.018518518518518517</x:v>
      </x:c>
      <x:c r="I63" s="60" t="n">
        <x:f>IF(AND(E63=1,COUNTIFS($A$7:A63,A63,$B$7:B63,B63,$E$7:E63,1)=1),1,0)</x:f>
        <x:v>0</x:v>
      </x:c>
      <x:c r="J63" s="63" t="str">
        <x:v>Official amendment</x:v>
      </x:c>
      <x:c r="K63" s="61" t="str">
        <x:v>Named signatories to tabled amendment</x:v>
      </x:c>
      <x:c r="L63" s="60" t="str">
        <x:v>No</x:v>
      </x:c>
      <x:c r="M63" s="60" t="str">
        <x:v>PET-MEP-299</x:v>
      </x:c>
    </x:row>
    <x:row r="64" ht="34" customHeight="1">
      <x:c r="A64" s="55" t="str">
        <x:v>Aleksandar Nikolic</x:v>
      </x:c>
      <x:c r="B64" s="55" t="str">
        <x:v>Digital Omnibus</x:v>
      </x:c>
      <x:c r="C64" s="62" t="str">
        <x:v>Amendment 1710; Article 4(1)(10); Regulation (EU) 2018/1725 Article 45a</x:v>
      </x:c>
      <x:c r="D64" s="66" t="n">
        <x:f>IF(INDEX('MEP amendments'!$AE$7:$AE$315,MATCH($M64,'MEP amendments'!$AD$7:$AD$315,0))=1,INDEX('MEP amendments'!$P$7:$P$315,MATCH($M64,'MEP amendments'!$AD$7:$AD$315,0)),"")</x:f>
        <x:v>0</x:v>
      </x:c>
      <x:c r="E64" s="55" t="n">
        <x:f>IF(AND(ISNUMBER(D64),INDEX('MEP amendments'!$T$7:$T$315,MATCH($M64,'MEP amendments'!$AD$7:$AD$315,0))="Yes"),1,0)</x:f>
        <x:v>1</x:v>
      </x:c>
      <x:c r="F64" s="55" t="str">
        <x:f>INDEX('MEP amendments'!$S$7:$S$315,MATCH($M64,'MEP amendments'!$AD$7:$AD$315,0))</x:f>
        <x:v>High</x:v>
      </x:c>
      <x:c r="G64" s="55" t="n">
        <x:f>COUNTIFS($A$7:$A$1047,A64,$B$7:$B$1047,B64,$E$7:$E$1047,1)</x:f>
        <x:v>54</x:v>
      </x:c>
      <x:c r="H64" s="68" t="n">
        <x:f>IF(E64=1,D64/G64,"")</x:f>
        <x:v>0</x:v>
      </x:c>
      <x:c r="I64" s="55" t="n">
        <x:f>IF(AND(E64=1,COUNTIFS($A$7:A64,A64,$B$7:B64,B64,$E$7:E64,1)=1),1,0)</x:f>
        <x:v>0</x:v>
      </x:c>
      <x:c r="J64" s="64" t="str">
        <x:v>Official amendment</x:v>
      </x:c>
      <x:c r="K64" s="62" t="str">
        <x:v>Named signatories to tabled amendment</x:v>
      </x:c>
      <x:c r="L64" s="55" t="str">
        <x:v>No</x:v>
      </x:c>
      <x:c r="M64" s="55" t="str">
        <x:v>PET-MEP-303</x:v>
      </x:c>
    </x:row>
    <x:row r="65" ht="34" customHeight="1">
      <x:c r="A65" s="60" t="str">
        <x:v>Aleksandar Nikolic</x:v>
      </x:c>
      <x:c r="B65" s="60" t="str">
        <x:v>Digital Omnibus</x:v>
      </x:c>
      <x:c r="C65" s="61" t="str">
        <x:v>Amendment 1839: Art10(3) repeal conditions, justification</x:v>
      </x:c>
      <x:c r="D65" s="65" t="n">
        <x:f>IF(INDEX('MEP amendments'!$AE$7:$AE$315,MATCH($M65,'MEP amendments'!$AD$7:$AD$315,0))=1,INDEX('MEP amendments'!$P$7:$P$315,MATCH($M65,'MEP amendments'!$AD$7:$AD$315,0)),"")</x:f>
        <x:v>0</x:v>
      </x:c>
      <x:c r="E65" s="60" t="n">
        <x:f>IF(AND(ISNUMBER(D65),INDEX('MEP amendments'!$T$7:$T$315,MATCH($M65,'MEP amendments'!$AD$7:$AD$315,0))="Yes"),1,0)</x:f>
        <x:v>1</x:v>
      </x:c>
      <x:c r="F65" s="60" t="str">
        <x:f>INDEX('MEP amendments'!$S$7:$S$315,MATCH($M65,'MEP amendments'!$AD$7:$AD$315,0))</x:f>
        <x:v>High</x:v>
      </x:c>
      <x:c r="G65" s="60" t="n">
        <x:f>COUNTIFS($A$7:$A$1047,A65,$B$7:$B$1047,B65,$E$7:$E$1047,1)</x:f>
        <x:v>54</x:v>
      </x:c>
      <x:c r="H65" s="67" t="n">
        <x:f>IF(E65=1,D65/G65,"")</x:f>
        <x:v>0</x:v>
      </x:c>
      <x:c r="I65" s="60" t="n">
        <x:f>IF(AND(E65=1,COUNTIFS($A$7:A65,A65,$B$7:B65,B65,$E$7:E65,1)=1),1,0)</x:f>
        <x:v>0</x:v>
      </x:c>
      <x:c r="J65" s="63" t="str">
        <x:v>Official amendment</x:v>
      </x:c>
      <x:c r="K65" s="61" t="str">
        <x:v>Named signatories to tabled amendment</x:v>
      </x:c>
      <x:c r="L65" s="60" t="str">
        <x:v>No</x:v>
      </x:c>
      <x:c r="M65" s="60" t="str">
        <x:v>PET-MEP-315</x:v>
      </x:c>
    </x:row>
    <x:row r="66" ht="34" customHeight="1">
      <x:c r="A66" s="55" t="str">
        <x:v>Alex Agius Saliba</x:v>
      </x:c>
      <x:c r="B66" s="55" t="str">
        <x:v>Digital Omnibus</x:v>
      </x:c>
      <x:c r="C66" s="62" t="str">
        <x:v>Amendment 214 — Recital 27</x:v>
      </x:c>
      <x:c r="D66" s="66" t="str">
        <x:f>IF(INDEX('MEP amendments'!$AE$7:$AE$315,MATCH($M66,'MEP amendments'!$AD$7:$AD$315,0))=1,INDEX('MEP amendments'!$P$7:$P$315,MATCH($M66,'MEP amendments'!$AD$7:$AD$315,0)),"")</x:f>
      </x:c>
      <x:c r="E66" s="55" t="n">
        <x:f>IF(AND(ISNUMBER(D66),INDEX('MEP amendments'!$T$7:$T$315,MATCH($M66,'MEP amendments'!$AD$7:$AD$315,0))="Yes"),1,0)</x:f>
        <x:v>0</x:v>
      </x:c>
      <x:c r="F66" s="55" t="str">
        <x:f>INDEX('MEP amendments'!$S$7:$S$315,MATCH($M66,'MEP amendments'!$AD$7:$AD$315,0))</x:f>
        <x:v>Medium</x:v>
      </x:c>
      <x:c r="G66" s="55" t="n">
        <x:f>COUNTIFS($A$7:$A$1047,A66,$B$7:$B$1047,B66,$E$7:$E$1047,1)</x:f>
        <x:v>12</x:v>
      </x:c>
      <x:c r="H66" s="68" t="str">
        <x:f>IF(E66=1,D66/G66,"")</x:f>
      </x:c>
      <x:c r="I66" s="55" t="n">
        <x:f>IF(AND(E66=1,COUNTIFS($A$7:A66,A66,$B$7:B66,B66,$E$7:E66,1)=1),1,0)</x:f>
        <x:v>0</x:v>
      </x:c>
      <x:c r="J66" s="64" t="str">
        <x:v>Official amendment</x:v>
      </x:c>
      <x:c r="K66" s="62" t="str">
        <x:v>Named signatory to tabled amendment</x:v>
      </x:c>
      <x:c r="L66" s="55" t="str">
        <x:v>No</x:v>
      </x:c>
      <x:c r="M66" s="55" t="str">
        <x:v>PET-MEP-97</x:v>
      </x:c>
    </x:row>
    <x:row r="67" ht="34" customHeight="1">
      <x:c r="A67" s="60" t="str">
        <x:v>Alex Agius Saliba</x:v>
      </x:c>
      <x:c r="B67" s="60" t="str">
        <x:v>Digital Omnibus</x:v>
      </x:c>
      <x:c r="C67" s="61" t="str">
        <x:v>Amendment 274 — Recital 31</x:v>
      </x:c>
      <x:c r="D67" s="65" t="str">
        <x:f>IF(INDEX('MEP amendments'!$AE$7:$AE$315,MATCH($M67,'MEP amendments'!$AD$7:$AD$315,0))=1,INDEX('MEP amendments'!$P$7:$P$315,MATCH($M67,'MEP amendments'!$AD$7:$AD$315,0)),"")</x:f>
      </x:c>
      <x:c r="E67" s="60" t="n">
        <x:f>IF(AND(ISNUMBER(D67),INDEX('MEP amendments'!$T$7:$T$315,MATCH($M67,'MEP amendments'!$AD$7:$AD$315,0))="Yes"),1,0)</x:f>
        <x:v>0</x:v>
      </x:c>
      <x:c r="F67" s="60" t="str">
        <x:f>INDEX('MEP amendments'!$S$7:$S$315,MATCH($M67,'MEP amendments'!$AD$7:$AD$315,0))</x:f>
        <x:v>Medium</x:v>
      </x:c>
      <x:c r="G67" s="60" t="n">
        <x:f>COUNTIFS($A$7:$A$1047,A67,$B$7:$B$1047,B67,$E$7:$E$1047,1)</x:f>
        <x:v>12</x:v>
      </x:c>
      <x:c r="H67" s="67" t="str">
        <x:f>IF(E67=1,D67/G67,"")</x:f>
      </x:c>
      <x:c r="I67" s="60" t="n">
        <x:f>IF(AND(E67=1,COUNTIFS($A$7:A67,A67,$B$7:B67,B67,$E$7:E67,1)=1),1,0)</x:f>
        <x:v>0</x:v>
      </x:c>
      <x:c r="J67" s="63" t="str">
        <x:v>Official amendment</x:v>
      </x:c>
      <x:c r="K67" s="61" t="str">
        <x:v>Named signatory to tabled amendment</x:v>
      </x:c>
      <x:c r="L67" s="60" t="str">
        <x:v>No</x:v>
      </x:c>
      <x:c r="M67" s="60" t="str">
        <x:v>PET-MEP-121</x:v>
      </x:c>
    </x:row>
    <x:row r="68" ht="34" customHeight="1">
      <x:c r="A68" s="55" t="str">
        <x:v>Alex Agius Saliba</x:v>
      </x:c>
      <x:c r="B68" s="55" t="str">
        <x:v>Digital Omnibus</x:v>
      </x:c>
      <x:c r="C68" s="62" t="str">
        <x:v>Amendment 313 — Recital 34</x:v>
      </x:c>
      <x:c r="D68" s="66" t="n">
        <x:f>IF(INDEX('MEP amendments'!$AE$7:$AE$315,MATCH($M68,'MEP amendments'!$AD$7:$AD$315,0))=1,INDEX('MEP amendments'!$P$7:$P$315,MATCH($M68,'MEP amendments'!$AD$7:$AD$315,0)),"")</x:f>
        <x:v>1</x:v>
      </x:c>
      <x:c r="E68" s="55" t="n">
        <x:f>IF(AND(ISNUMBER(D68),INDEX('MEP amendments'!$T$7:$T$315,MATCH($M68,'MEP amendments'!$AD$7:$AD$315,0))="Yes"),1,0)</x:f>
        <x:v>1</x:v>
      </x:c>
      <x:c r="F68" s="55" t="str">
        <x:f>INDEX('MEP amendments'!$S$7:$S$315,MATCH($M68,'MEP amendments'!$AD$7:$AD$315,0))</x:f>
        <x:v>High</x:v>
      </x:c>
      <x:c r="G68" s="55" t="n">
        <x:f>COUNTIFS($A$7:$A$1047,A68,$B$7:$B$1047,B68,$E$7:$E$1047,1)</x:f>
        <x:v>12</x:v>
      </x:c>
      <x:c r="H68" s="68" t="n">
        <x:f>IF(E68=1,D68/G68,"")</x:f>
        <x:v>0.08333333333333333</x:v>
      </x:c>
      <x:c r="I68" s="55" t="n">
        <x:f>IF(AND(E68=1,COUNTIFS($A$7:A68,A68,$B$7:B68,B68,$E$7:E68,1)=1),1,0)</x:f>
        <x:v>1</x:v>
      </x:c>
      <x:c r="J68" s="64" t="str">
        <x:v>Official amendment</x:v>
      </x:c>
      <x:c r="K68" s="62" t="str">
        <x:v>Named signatory to tabled amendment</x:v>
      </x:c>
      <x:c r="L68" s="55" t="str">
        <x:v>No</x:v>
      </x:c>
      <x:c r="M68" s="55" t="str">
        <x:v>PET-MEP-131</x:v>
      </x:c>
    </x:row>
    <x:row r="69" ht="34" customHeight="1">
      <x:c r="A69" s="60" t="str">
        <x:v>Alex Agius Saliba</x:v>
      </x:c>
      <x:c r="B69" s="60" t="str">
        <x:v>Digital Omnibus</x:v>
      </x:c>
      <x:c r="C69" s="61" t="str">
        <x:v>Amendment 417; Recital 43 p (new)</x:v>
      </x:c>
      <x:c r="D69" s="65" t="n">
        <x:f>IF(INDEX('MEP amendments'!$AE$7:$AE$315,MATCH($M69,'MEP amendments'!$AD$7:$AD$315,0))=1,INDEX('MEP amendments'!$P$7:$P$315,MATCH($M69,'MEP amendments'!$AD$7:$AD$315,0)),"")</x:f>
        <x:v>2</x:v>
      </x:c>
      <x:c r="E69" s="60" t="n">
        <x:f>IF(AND(ISNUMBER(D69),INDEX('MEP amendments'!$T$7:$T$315,MATCH($M69,'MEP amendments'!$AD$7:$AD$315,0))="Yes"),1,0)</x:f>
        <x:v>1</x:v>
      </x:c>
      <x:c r="F69" s="60" t="str">
        <x:f>INDEX('MEP amendments'!$S$7:$S$315,MATCH($M69,'MEP amendments'!$AD$7:$AD$315,0))</x:f>
        <x:v>High</x:v>
      </x:c>
      <x:c r="G69" s="60" t="n">
        <x:f>COUNTIFS($A$7:$A$1047,A69,$B$7:$B$1047,B69,$E$7:$E$1047,1)</x:f>
        <x:v>12</x:v>
      </x:c>
      <x:c r="H69" s="67" t="n">
        <x:f>IF(E69=1,D69/G69,"")</x:f>
        <x:v>0.16666666666666666</x:v>
      </x:c>
      <x:c r="I69" s="60" t="n">
        <x:f>IF(AND(E69=1,COUNTIFS($A$7:A69,A69,$B$7:B69,B69,$E$7:E69,1)=1),1,0)</x:f>
        <x:v>0</x:v>
      </x:c>
      <x:c r="J69" s="63" t="str">
        <x:v>Official amendment</x:v>
      </x:c>
      <x:c r="K69" s="61" t="str">
        <x:v>Named signatory to tabled amendment</x:v>
      </x:c>
      <x:c r="L69" s="60" t="str">
        <x:v>Yes</x:v>
      </x:c>
      <x:c r="M69" s="60" t="str">
        <x:v>PET-MEP-142</x:v>
      </x:c>
    </x:row>
    <x:row r="70" ht="34" customHeight="1">
      <x:c r="A70" s="55" t="str">
        <x:v>Alex Agius Saliba</x:v>
      </x:c>
      <x:c r="B70" s="55" t="str">
        <x:v>Digital Omnibus</x:v>
      </x:c>
      <x:c r="C70" s="62" t="str">
        <x:v>Amendment 418; Recital 43 q (new)</x:v>
      </x:c>
      <x:c r="D70" s="66" t="n">
        <x:f>IF(INDEX('MEP amendments'!$AE$7:$AE$315,MATCH($M70,'MEP amendments'!$AD$7:$AD$315,0))=1,INDEX('MEP amendments'!$P$7:$P$315,MATCH($M70,'MEP amendments'!$AD$7:$AD$315,0)),"")</x:f>
        <x:v>1</x:v>
      </x:c>
      <x:c r="E70" s="55" t="n">
        <x:f>IF(AND(ISNUMBER(D70),INDEX('MEP amendments'!$T$7:$T$315,MATCH($M70,'MEP amendments'!$AD$7:$AD$315,0))="Yes"),1,0)</x:f>
        <x:v>1</x:v>
      </x:c>
      <x:c r="F70" s="55" t="str">
        <x:f>INDEX('MEP amendments'!$S$7:$S$315,MATCH($M70,'MEP amendments'!$AD$7:$AD$315,0))</x:f>
        <x:v>High</x:v>
      </x:c>
      <x:c r="G70" s="55" t="n">
        <x:f>COUNTIFS($A$7:$A$1047,A70,$B$7:$B$1047,B70,$E$7:$E$1047,1)</x:f>
        <x:v>12</x:v>
      </x:c>
      <x:c r="H70" s="68" t="n">
        <x:f>IF(E70=1,D70/G70,"")</x:f>
        <x:v>0.08333333333333333</x:v>
      </x:c>
      <x:c r="I70" s="55" t="n">
        <x:f>IF(AND(E70=1,COUNTIFS($A$7:A70,A70,$B$7:B70,B70,$E$7:E70,1)=1),1,0)</x:f>
        <x:v>0</x:v>
      </x:c>
      <x:c r="J70" s="64" t="str">
        <x:v>Official amendment</x:v>
      </x:c>
      <x:c r="K70" s="62" t="str">
        <x:v>Named signatory to tabled amendment</x:v>
      </x:c>
      <x:c r="L70" s="55" t="str">
        <x:v>No</x:v>
      </x:c>
      <x:c r="M70" s="55" t="str">
        <x:v>PET-MEP-143</x:v>
      </x:c>
    </x:row>
    <x:row r="71" ht="34" customHeight="1">
      <x:c r="A71" s="60" t="str">
        <x:v>Alex Agius Saliba</x:v>
      </x:c>
      <x:c r="B71" s="60" t="str">
        <x:v>Digital Omnibus</x:v>
      </x:c>
      <x:c r="C71" s="61" t="str">
        <x:v>Amendment 475; Recital 46 b (new)</x:v>
      </x:c>
      <x:c r="D71" s="65" t="n">
        <x:f>IF(INDEX('MEP amendments'!$AE$7:$AE$315,MATCH($M71,'MEP amendments'!$AD$7:$AD$315,0))=1,INDEX('MEP amendments'!$P$7:$P$315,MATCH($M71,'MEP amendments'!$AD$7:$AD$315,0)),"")</x:f>
        <x:v>2</x:v>
      </x:c>
      <x:c r="E71" s="60" t="n">
        <x:f>IF(AND(ISNUMBER(D71),INDEX('MEP amendments'!$T$7:$T$315,MATCH($M71,'MEP amendments'!$AD$7:$AD$315,0))="Yes"),1,0)</x:f>
        <x:v>1</x:v>
      </x:c>
      <x:c r="F71" s="60" t="str">
        <x:f>INDEX('MEP amendments'!$S$7:$S$315,MATCH($M71,'MEP amendments'!$AD$7:$AD$315,0))</x:f>
        <x:v>High</x:v>
      </x:c>
      <x:c r="G71" s="60" t="n">
        <x:f>COUNTIFS($A$7:$A$1047,A71,$B$7:$B$1047,B71,$E$7:$E$1047,1)</x:f>
        <x:v>12</x:v>
      </x:c>
      <x:c r="H71" s="67" t="n">
        <x:f>IF(E71=1,D71/G71,"")</x:f>
        <x:v>0.16666666666666666</x:v>
      </x:c>
      <x:c r="I71" s="60" t="n">
        <x:f>IF(AND(E71=1,COUNTIFS($A$7:A71,A71,$B$7:B71,B71,$E$7:E71,1)=1),1,0)</x:f>
        <x:v>0</x:v>
      </x:c>
      <x:c r="J71" s="63" t="str">
        <x:v>Official amendment</x:v>
      </x:c>
      <x:c r="K71" s="61" t="str">
        <x:v>Named signatory to tabled amendment</x:v>
      </x:c>
      <x:c r="L71" s="60" t="str">
        <x:v>No</x:v>
      </x:c>
      <x:c r="M71" s="60" t="str">
        <x:v>PET-MEP-150</x:v>
      </x:c>
    </x:row>
    <x:row r="72" ht="34" customHeight="1">
      <x:c r="A72" s="55" t="str">
        <x:v>Alex Agius Saliba</x:v>
      </x:c>
      <x:c r="B72" s="55" t="str">
        <x:v>Digital Omnibus</x:v>
      </x:c>
      <x:c r="C72" s="62" t="str">
        <x:v>Amendment 611 — Article 1 – paragraph 1 – point 3 Regulation (EU) 2023/2854 Article 4 – paragraph 8b (new)</x:v>
      </x:c>
      <x:c r="D72" s="66" t="n">
        <x:f>IF(INDEX('MEP amendments'!$AE$7:$AE$315,MATCH($M72,'MEP amendments'!$AD$7:$AD$315,0))=1,INDEX('MEP amendments'!$P$7:$P$315,MATCH($M72,'MEP amendments'!$AD$7:$AD$315,0)),"")</x:f>
        <x:v>2</x:v>
      </x:c>
      <x:c r="E72" s="55" t="n">
        <x:f>IF(AND(ISNUMBER(D72),INDEX('MEP amendments'!$T$7:$T$315,MATCH($M72,'MEP amendments'!$AD$7:$AD$315,0))="Yes"),1,0)</x:f>
        <x:v>1</x:v>
      </x:c>
      <x:c r="F72" s="55" t="str">
        <x:f>INDEX('MEP amendments'!$S$7:$S$315,MATCH($M72,'MEP amendments'!$AD$7:$AD$315,0))</x:f>
        <x:v>High</x:v>
      </x:c>
      <x:c r="G72" s="55" t="n">
        <x:f>COUNTIFS($A$7:$A$1047,A72,$B$7:$B$1047,B72,$E$7:$E$1047,1)</x:f>
        <x:v>12</x:v>
      </x:c>
      <x:c r="H72" s="68" t="n">
        <x:f>IF(E72=1,D72/G72,"")</x:f>
        <x:v>0.16666666666666666</x:v>
      </x:c>
      <x:c r="I72" s="55" t="n">
        <x:f>IF(AND(E72=1,COUNTIFS($A$7:A72,A72,$B$7:B72,B72,$E$7:E72,1)=1),1,0)</x:f>
        <x:v>0</x:v>
      </x:c>
      <x:c r="J72" s="64" t="str">
        <x:v>Official amendment</x:v>
      </x:c>
      <x:c r="K72" s="62" t="str">
        <x:v>Named signatory to tabled amendment</x:v>
      </x:c>
      <x:c r="L72" s="55" t="str">
        <x:v>No</x:v>
      </x:c>
      <x:c r="M72" s="55" t="str">
        <x:v>PET-MEP-158</x:v>
      </x:c>
    </x:row>
    <x:row r="73" ht="34" customHeight="1">
      <x:c r="A73" s="60" t="str">
        <x:v>Alex Agius Saliba</x:v>
      </x:c>
      <x:c r="B73" s="60" t="str">
        <x:v>Digital Omnibus</x:v>
      </x:c>
      <x:c r="C73" s="61" t="str">
        <x:v>Amendment 674 — Article 1 – paragraph 1 – point 12 Regulation (EU) 2023/2854 Article 20 – paragraph 2</x:v>
      </x:c>
      <x:c r="D73" s="65" t="str">
        <x:f>IF(INDEX('MEP amendments'!$AE$7:$AE$315,MATCH($M73,'MEP amendments'!$AD$7:$AD$315,0))=1,INDEX('MEP amendments'!$P$7:$P$315,MATCH($M73,'MEP amendments'!$AD$7:$AD$315,0)),"")</x:f>
      </x:c>
      <x:c r="E73" s="60" t="n">
        <x:f>IF(AND(ISNUMBER(D73),INDEX('MEP amendments'!$T$7:$T$315,MATCH($M73,'MEP amendments'!$AD$7:$AD$315,0))="Yes"),1,0)</x:f>
        <x:v>0</x:v>
      </x:c>
      <x:c r="F73" s="60" t="str">
        <x:f>INDEX('MEP amendments'!$S$7:$S$315,MATCH($M73,'MEP amendments'!$AD$7:$AD$315,0))</x:f>
        <x:v>Medium</x:v>
      </x:c>
      <x:c r="G73" s="60" t="n">
        <x:f>COUNTIFS($A$7:$A$1047,A73,$B$7:$B$1047,B73,$E$7:$E$1047,1)</x:f>
        <x:v>12</x:v>
      </x:c>
      <x:c r="H73" s="67" t="str">
        <x:f>IF(E73=1,D73/G73,"")</x:f>
      </x:c>
      <x:c r="I73" s="60" t="n">
        <x:f>IF(AND(E73=1,COUNTIFS($A$7:A73,A73,$B$7:B73,B73,$E$7:E73,1)=1),1,0)</x:f>
        <x:v>0</x:v>
      </x:c>
      <x:c r="J73" s="63" t="str">
        <x:v>Official amendment</x:v>
      </x:c>
      <x:c r="K73" s="61" t="str">
        <x:v>Named signatory to tabled amendment</x:v>
      </x:c>
      <x:c r="L73" s="60" t="str">
        <x:v>No</x:v>
      </x:c>
      <x:c r="M73" s="60" t="str">
        <x:v>PET-MEP-164</x:v>
      </x:c>
    </x:row>
    <x:row r="74" ht="34" customHeight="1">
      <x:c r="A74" s="55" t="str">
        <x:v>Alex Agius Saliba</x:v>
      </x:c>
      <x:c r="B74" s="55" t="str">
        <x:v>Digital Omnibus</x:v>
      </x:c>
      <x:c r="C74" s="62" t="str">
        <x:v>Amendment 731 — Article 1 – paragraph 1 – point 18 Regulation (EU) 2023/2854 Article 32c – paragraph 1 – point c</x:v>
      </x:c>
      <x:c r="D74" s="66" t="n">
        <x:f>IF(INDEX('MEP amendments'!$AE$7:$AE$315,MATCH($M74,'MEP amendments'!$AD$7:$AD$315,0))=1,INDEX('MEP amendments'!$P$7:$P$315,MATCH($M74,'MEP amendments'!$AD$7:$AD$315,0)),"")</x:f>
        <x:v>0</x:v>
      </x:c>
      <x:c r="E74" s="55" t="n">
        <x:f>IF(AND(ISNUMBER(D74),INDEX('MEP amendments'!$T$7:$T$315,MATCH($M74,'MEP amendments'!$AD$7:$AD$315,0))="Yes"),1,0)</x:f>
        <x:v>1</x:v>
      </x:c>
      <x:c r="F74" s="55" t="str">
        <x:f>INDEX('MEP amendments'!$S$7:$S$315,MATCH($M74,'MEP amendments'!$AD$7:$AD$315,0))</x:f>
        <x:v>High</x:v>
      </x:c>
      <x:c r="G74" s="55" t="n">
        <x:f>COUNTIFS($A$7:$A$1047,A74,$B$7:$B$1047,B74,$E$7:$E$1047,1)</x:f>
        <x:v>12</x:v>
      </x:c>
      <x:c r="H74" s="68" t="n">
        <x:f>IF(E74=1,D74/G74,"")</x:f>
        <x:v>0</x:v>
      </x:c>
      <x:c r="I74" s="55" t="n">
        <x:f>IF(AND(E74=1,COUNTIFS($A$7:A74,A74,$B$7:B74,B74,$E$7:E74,1)=1),1,0)</x:f>
        <x:v>0</x:v>
      </x:c>
      <x:c r="J74" s="64" t="str">
        <x:v>Official amendment</x:v>
      </x:c>
      <x:c r="K74" s="62" t="str">
        <x:v>Named signatory to tabled amendment</x:v>
      </x:c>
      <x:c r="L74" s="55" t="str">
        <x:v>No</x:v>
      </x:c>
      <x:c r="M74" s="55" t="str">
        <x:v>PET-MEP-168</x:v>
      </x:c>
    </x:row>
    <x:row r="75" ht="34" customHeight="1">
      <x:c r="A75" s="60" t="str">
        <x:v>Alex Agius Saliba</x:v>
      </x:c>
      <x:c r="B75" s="60" t="str">
        <x:v>Digital Omnibus</x:v>
      </x:c>
      <x:c r="C75" s="61" t="str">
        <x:v>Amendment 862: proposed Data Act Art32y(3)(c)</x:v>
      </x:c>
      <x:c r="D75" s="65" t="n">
        <x:f>IF(INDEX('MEP amendments'!$AE$7:$AE$315,MATCH($M75,'MEP amendments'!$AD$7:$AD$315,0))=1,INDEX('MEP amendments'!$P$7:$P$315,MATCH($M75,'MEP amendments'!$AD$7:$AD$315,0)),"")</x:f>
        <x:v>-1</x:v>
      </x:c>
      <x:c r="E75" s="60" t="n">
        <x:f>IF(AND(ISNUMBER(D75),INDEX('MEP amendments'!$T$7:$T$315,MATCH($M75,'MEP amendments'!$AD$7:$AD$315,0))="Yes"),1,0)</x:f>
        <x:v>1</x:v>
      </x:c>
      <x:c r="F75" s="60" t="str">
        <x:f>INDEX('MEP amendments'!$S$7:$S$315,MATCH($M75,'MEP amendments'!$AD$7:$AD$315,0))</x:f>
        <x:v>Medium</x:v>
      </x:c>
      <x:c r="G75" s="60" t="n">
        <x:f>COUNTIFS($A$7:$A$1047,A75,$B$7:$B$1047,B75,$E$7:$E$1047,1)</x:f>
        <x:v>12</x:v>
      </x:c>
      <x:c r="H75" s="67" t="n">
        <x:f>IF(E75=1,D75/G75,"")</x:f>
        <x:v>-0.08333333333333333</x:v>
      </x:c>
      <x:c r="I75" s="60" t="n">
        <x:f>IF(AND(E75=1,COUNTIFS($A$7:A75,A75,$B$7:B75,B75,$E$7:E75,1)=1),1,0)</x:f>
        <x:v>0</x:v>
      </x:c>
      <x:c r="J75" s="63" t="str">
        <x:v>Official amendment</x:v>
      </x:c>
      <x:c r="K75" s="61" t="str">
        <x:v>Named joint proposers/signatories</x:v>
      </x:c>
      <x:c r="L75" s="60" t="str">
        <x:v>No</x:v>
      </x:c>
      <x:c r="M75" s="60" t="str">
        <x:v>PET-MEP-180</x:v>
      </x:c>
    </x:row>
    <x:row r="76" ht="34" customHeight="1">
      <x:c r="A76" s="55" t="str">
        <x:v>Alex Agius Saliba</x:v>
      </x:c>
      <x:c r="B76" s="55" t="str">
        <x:v>Digital Omnibus</x:v>
      </x:c>
      <x:c r="C76" s="62" t="str">
        <x:v>Amendment 905: proposed Data Act Art42(1a)</x:v>
      </x:c>
      <x:c r="D76" s="66" t="n">
        <x:f>IF(INDEX('MEP amendments'!$AE$7:$AE$315,MATCH($M76,'MEP amendments'!$AD$7:$AD$315,0))=1,INDEX('MEP amendments'!$P$7:$P$315,MATCH($M76,'MEP amendments'!$AD$7:$AD$315,0)),"")</x:f>
        <x:v>0</x:v>
      </x:c>
      <x:c r="E76" s="55" t="n">
        <x:f>IF(AND(ISNUMBER(D76),INDEX('MEP amendments'!$T$7:$T$315,MATCH($M76,'MEP amendments'!$AD$7:$AD$315,0))="Yes"),1,0)</x:f>
        <x:v>1</x:v>
      </x:c>
      <x:c r="F76" s="55" t="str">
        <x:f>INDEX('MEP amendments'!$S$7:$S$315,MATCH($M76,'MEP amendments'!$AD$7:$AD$315,0))</x:f>
        <x:v>High</x:v>
      </x:c>
      <x:c r="G76" s="55" t="n">
        <x:f>COUNTIFS($A$7:$A$1047,A76,$B$7:$B$1047,B76,$E$7:$E$1047,1)</x:f>
        <x:v>12</x:v>
      </x:c>
      <x:c r="H76" s="68" t="n">
        <x:f>IF(E76=1,D76/G76,"")</x:f>
        <x:v>0</x:v>
      </x:c>
      <x:c r="I76" s="55" t="n">
        <x:f>IF(AND(E76=1,COUNTIFS($A$7:A76,A76,$B$7:B76,B76,$E$7:E76,1)=1),1,0)</x:f>
        <x:v>0</x:v>
      </x:c>
      <x:c r="J76" s="64" t="str">
        <x:v>Official amendment</x:v>
      </x:c>
      <x:c r="K76" s="62" t="str">
        <x:v>Named joint proposers/signatories</x:v>
      </x:c>
      <x:c r="L76" s="55" t="str">
        <x:v>No</x:v>
      </x:c>
      <x:c r="M76" s="55" t="str">
        <x:v>PET-MEP-184</x:v>
      </x:c>
    </x:row>
    <x:row r="77" ht="34" customHeight="1">
      <x:c r="A77" s="60" t="str">
        <x:v>Alex Agius Saliba</x:v>
      </x:c>
      <x:c r="B77" s="60" t="str">
        <x:v>Digital Omnibus</x:v>
      </x:c>
      <x:c r="C77" s="61" t="str">
        <x:v>GDPR Article 34, especially paragraphs3(a) and new4a; proposal Article 3(1)(8a)</x:v>
      </x:c>
      <x:c r="D77" s="65" t="n">
        <x:f>IF(INDEX('MEP amendments'!$AE$7:$AE$315,MATCH($M77,'MEP amendments'!$AD$7:$AD$315,0))=1,INDEX('MEP amendments'!$P$7:$P$315,MATCH($M77,'MEP amendments'!$AD$7:$AD$315,0)),"")</x:f>
        <x:v>0</x:v>
      </x:c>
      <x:c r="E77" s="60" t="n">
        <x:f>IF(AND(ISNUMBER(D77),INDEX('MEP amendments'!$T$7:$T$315,MATCH($M77,'MEP amendments'!$AD$7:$AD$315,0))="Yes"),1,0)</x:f>
        <x:v>1</x:v>
      </x:c>
      <x:c r="F77" s="60" t="str">
        <x:f>INDEX('MEP amendments'!$S$7:$S$315,MATCH($M77,'MEP amendments'!$AD$7:$AD$315,0))</x:f>
        <x:v>High</x:v>
      </x:c>
      <x:c r="G77" s="60" t="n">
        <x:f>COUNTIFS($A$7:$A$1047,A77,$B$7:$B$1047,B77,$E$7:$E$1047,1)</x:f>
        <x:v>12</x:v>
      </x:c>
      <x:c r="H77" s="67" t="n">
        <x:f>IF(E77=1,D77/G77,"")</x:f>
        <x:v>0</x:v>
      </x:c>
      <x:c r="I77" s="60" t="n">
        <x:f>IF(AND(E77=1,COUNTIFS($A$7:A77,A77,$B$7:B77,B77,$E$7:E77,1)=1),1,0)</x:f>
        <x:v>0</x:v>
      </x:c>
      <x:c r="J77" s="63" t="str">
        <x:v>Official amendment</x:v>
      </x:c>
      <x:c r="K77" s="61" t="str">
        <x:v>Named joint proposers/signatories</x:v>
      </x:c>
      <x:c r="L77" s="60" t="str">
        <x:v>No</x:v>
      </x:c>
      <x:c r="M77" s="60" t="str">
        <x:v>PET-MEP-212</x:v>
      </x:c>
    </x:row>
    <x:row r="78" ht="34" customHeight="1">
      <x:c r="A78" s="55" t="str">
        <x:v>Alex Agius Saliba</x:v>
      </x:c>
      <x:c r="B78" s="55" t="str">
        <x:v>Digital Omnibus</x:v>
      </x:c>
      <x:c r="C78" s="62" t="str">
        <x:v>Proposed GDPR Article 41a; proposal Article 3(1)(10)</x:v>
      </x:c>
      <x:c r="D78" s="66" t="str">
        <x:f>IF(INDEX('MEP amendments'!$AE$7:$AE$315,MATCH($M78,'MEP amendments'!$AD$7:$AD$315,0))=1,INDEX('MEP amendments'!$P$7:$P$315,MATCH($M78,'MEP amendments'!$AD$7:$AD$315,0)),"")</x:f>
      </x:c>
      <x:c r="E78" s="55" t="n">
        <x:f>IF(AND(ISNUMBER(D78),INDEX('MEP amendments'!$T$7:$T$315,MATCH($M78,'MEP amendments'!$AD$7:$AD$315,0))="Yes"),1,0)</x:f>
        <x:v>0</x:v>
      </x:c>
      <x:c r="F78" s="55" t="str">
        <x:f>INDEX('MEP amendments'!$S$7:$S$315,MATCH($M78,'MEP amendments'!$AD$7:$AD$315,0))</x:f>
        <x:v>Medium</x:v>
      </x:c>
      <x:c r="G78" s="55" t="n">
        <x:f>COUNTIFS($A$7:$A$1047,A78,$B$7:$B$1047,B78,$E$7:$E$1047,1)</x:f>
        <x:v>12</x:v>
      </x:c>
      <x:c r="H78" s="68" t="str">
        <x:f>IF(E78=1,D78/G78,"")</x:f>
      </x:c>
      <x:c r="I78" s="55" t="n">
        <x:f>IF(AND(E78=1,COUNTIFS($A$7:A78,A78,$B$7:B78,B78,$E$7:E78,1)=1),1,0)</x:f>
        <x:v>0</x:v>
      </x:c>
      <x:c r="J78" s="64" t="str">
        <x:v>Official amendment</x:v>
      </x:c>
      <x:c r="K78" s="62" t="str">
        <x:v>Named joint proposers/signatories</x:v>
      </x:c>
      <x:c r="L78" s="55" t="str">
        <x:v>No</x:v>
      </x:c>
      <x:c r="M78" s="55" t="str">
        <x:v>PET-MEP-215</x:v>
      </x:c>
    </x:row>
    <x:row r="79" ht="34" customHeight="1">
      <x:c r="A79" s="60" t="str">
        <x:v>Alex Agius Saliba</x:v>
      </x:c>
      <x:c r="B79" s="60" t="str">
        <x:v>Digital Omnibus</x:v>
      </x:c>
      <x:c r="C79" s="61" t="str">
        <x:v>Amendment 1391; Article 3 – paragraph 1 – point 15 Regulation (EU) 2016/679 Article 88a – paragraph 3 – point c</x:v>
      </x:c>
      <x:c r="D79" s="65" t="n">
        <x:f>IF(INDEX('MEP amendments'!$AE$7:$AE$315,MATCH($M79,'MEP amendments'!$AD$7:$AD$315,0))=1,INDEX('MEP amendments'!$P$7:$P$315,MATCH($M79,'MEP amendments'!$AD$7:$AD$315,0)),"")</x:f>
        <x:v>1</x:v>
      </x:c>
      <x:c r="E79" s="60" t="n">
        <x:f>IF(AND(ISNUMBER(D79),INDEX('MEP amendments'!$T$7:$T$315,MATCH($M79,'MEP amendments'!$AD$7:$AD$315,0))="Yes"),1,0)</x:f>
        <x:v>1</x:v>
      </x:c>
      <x:c r="F79" s="60" t="str">
        <x:f>INDEX('MEP amendments'!$S$7:$S$315,MATCH($M79,'MEP amendments'!$AD$7:$AD$315,0))</x:f>
        <x:v>High</x:v>
      </x:c>
      <x:c r="G79" s="60" t="n">
        <x:f>COUNTIFS($A$7:$A$1047,A79,$B$7:$B$1047,B79,$E$7:$E$1047,1)</x:f>
        <x:v>12</x:v>
      </x:c>
      <x:c r="H79" s="67" t="n">
        <x:f>IF(E79=1,D79/G79,"")</x:f>
        <x:v>0.08333333333333333</x:v>
      </x:c>
      <x:c r="I79" s="60" t="n">
        <x:f>IF(AND(E79=1,COUNTIFS($A$7:A79,A79,$B$7:B79,B79,$E$7:E79,1)=1),1,0)</x:f>
        <x:v>0</x:v>
      </x:c>
      <x:c r="J79" s="63" t="str">
        <x:v>Official amendment</x:v>
      </x:c>
      <x:c r="K79" s="61" t="str">
        <x:v>Named signatories to tabled amendment</x:v>
      </x:c>
      <x:c r="L79" s="60" t="str">
        <x:v>No</x:v>
      </x:c>
      <x:c r="M79" s="60" t="str">
        <x:v>PET-MEP-277</x:v>
      </x:c>
    </x:row>
    <x:row r="80" ht="34" customHeight="1">
      <x:c r="A80" s="55" t="str">
        <x:v>Alex Agius Saliba</x:v>
      </x:c>
      <x:c r="B80" s="55" t="str">
        <x:v>Digital Omnibus</x:v>
      </x:c>
      <x:c r="C80" s="62" t="str">
        <x:v>Amendment 1594; Article 3(1)(15a); GDPR Article 91b(4)(b) (new)</x:v>
      </x:c>
      <x:c r="D80" s="66" t="n">
        <x:f>IF(INDEX('MEP amendments'!$AE$7:$AE$315,MATCH($M80,'MEP amendments'!$AD$7:$AD$315,0))=1,INDEX('MEP amendments'!$P$7:$P$315,MATCH($M80,'MEP amendments'!$AD$7:$AD$315,0)),"")</x:f>
        <x:v>2</x:v>
      </x:c>
      <x:c r="E80" s="55" t="n">
        <x:f>IF(AND(ISNUMBER(D80),INDEX('MEP amendments'!$T$7:$T$315,MATCH($M80,'MEP amendments'!$AD$7:$AD$315,0))="Yes"),1,0)</x:f>
        <x:v>1</x:v>
      </x:c>
      <x:c r="F80" s="55" t="str">
        <x:f>INDEX('MEP amendments'!$S$7:$S$315,MATCH($M80,'MEP amendments'!$AD$7:$AD$315,0))</x:f>
        <x:v>Medium</x:v>
      </x:c>
      <x:c r="G80" s="55" t="n">
        <x:f>COUNTIFS($A$7:$A$1047,A80,$B$7:$B$1047,B80,$E$7:$E$1047,1)</x:f>
        <x:v>12</x:v>
      </x:c>
      <x:c r="H80" s="68" t="n">
        <x:f>IF(E80=1,D80/G80,"")</x:f>
        <x:v>0.16666666666666666</x:v>
      </x:c>
      <x:c r="I80" s="55" t="n">
        <x:f>IF(AND(E80=1,COUNTIFS($A$7:A80,A80,$B$7:B80,B80,$E$7:E80,1)=1),1,0)</x:f>
        <x:v>0</x:v>
      </x:c>
      <x:c r="J80" s="64" t="str">
        <x:v>Official amendment</x:v>
      </x:c>
      <x:c r="K80" s="62" t="str">
        <x:v>Named signatories to tabled amendment</x:v>
      </x:c>
      <x:c r="L80" s="55" t="str">
        <x:v>No</x:v>
      </x:c>
      <x:c r="M80" s="55" t="str">
        <x:v>PET-MEP-289</x:v>
      </x:c>
    </x:row>
    <x:row r="81" ht="34" customHeight="1">
      <x:c r="A81" s="60" t="str">
        <x:v>Alex Agius Saliba</x:v>
      </x:c>
      <x:c r="B81" s="60" t="str">
        <x:v>Digital Omnibus</x:v>
      </x:c>
      <x:c r="C81" s="61" t="str">
        <x:v>Amendment 1702; Article 4(1)(8a); Regulation (EU) 2018/1725 Article 37(1)(e) replacement</x:v>
      </x:c>
      <x:c r="D81" s="65" t="n">
        <x:f>IF(INDEX('MEP amendments'!$AE$7:$AE$315,MATCH($M81,'MEP amendments'!$AD$7:$AD$315,0))=1,INDEX('MEP amendments'!$P$7:$P$315,MATCH($M81,'MEP amendments'!$AD$7:$AD$315,0)),"")</x:f>
        <x:v>1</x:v>
      </x:c>
      <x:c r="E81" s="60" t="n">
        <x:f>IF(AND(ISNUMBER(D81),INDEX('MEP amendments'!$T$7:$T$315,MATCH($M81,'MEP amendments'!$AD$7:$AD$315,0))="Yes"),1,0)</x:f>
        <x:v>1</x:v>
      </x:c>
      <x:c r="F81" s="60" t="str">
        <x:f>INDEX('MEP amendments'!$S$7:$S$315,MATCH($M81,'MEP amendments'!$AD$7:$AD$315,0))</x:f>
        <x:v>Medium</x:v>
      </x:c>
      <x:c r="G81" s="60" t="n">
        <x:f>COUNTIFS($A$7:$A$1047,A81,$B$7:$B$1047,B81,$E$7:$E$1047,1)</x:f>
        <x:v>12</x:v>
      </x:c>
      <x:c r="H81" s="67" t="n">
        <x:f>IF(E81=1,D81/G81,"")</x:f>
        <x:v>0.08333333333333333</x:v>
      </x:c>
      <x:c r="I81" s="60" t="n">
        <x:f>IF(AND(E81=1,COUNTIFS($A$7:A81,A81,$B$7:B81,B81,$E$7:E81,1)=1),1,0)</x:f>
        <x:v>0</x:v>
      </x:c>
      <x:c r="J81" s="63" t="str">
        <x:v>Official amendment</x:v>
      </x:c>
      <x:c r="K81" s="61" t="str">
        <x:v>Named signatories to tabled amendment</x:v>
      </x:c>
      <x:c r="L81" s="60" t="str">
        <x:v>No</x:v>
      </x:c>
      <x:c r="M81" s="60" t="str">
        <x:v>PET-MEP-302</x:v>
      </x:c>
    </x:row>
    <x:row r="82" ht="34" customHeight="1">
      <x:c r="A82" s="55" t="str">
        <x:v>Alexandr Vondra</x:v>
      </x:c>
      <x:c r="B82" s="55" t="str">
        <x:v>Digital Omnibus</x:v>
      </x:c>
      <x:c r="C82" s="62" t="str">
        <x:v>Amendment 278 — Recital 31</x:v>
      </x:c>
      <x:c r="D82" s="66" t="n">
        <x:f>IF(INDEX('MEP amendments'!$AE$7:$AE$315,MATCH($M82,'MEP amendments'!$AD$7:$AD$315,0))=1,INDEX('MEP amendments'!$P$7:$P$315,MATCH($M82,'MEP amendments'!$AD$7:$AD$315,0)),"")</x:f>
        <x:v>0</x:v>
      </x:c>
      <x:c r="E82" s="55" t="n">
        <x:f>IF(AND(ISNUMBER(D82),INDEX('MEP amendments'!$T$7:$T$315,MATCH($M82,'MEP amendments'!$AD$7:$AD$315,0))="Yes"),1,0)</x:f>
        <x:v>1</x:v>
      </x:c>
      <x:c r="F82" s="55" t="str">
        <x:f>INDEX('MEP amendments'!$S$7:$S$315,MATCH($M82,'MEP amendments'!$AD$7:$AD$315,0))</x:f>
        <x:v>High</x:v>
      </x:c>
      <x:c r="G82" s="55" t="n">
        <x:f>COUNTIFS($A$7:$A$1047,A82,$B$7:$B$1047,B82,$E$7:$E$1047,1)</x:f>
        <x:v>1</x:v>
      </x:c>
      <x:c r="H82" s="68" t="n">
        <x:f>IF(E82=1,D82/G82,"")</x:f>
        <x:v>0</x:v>
      </x:c>
      <x:c r="I82" s="55" t="n">
        <x:f>IF(AND(E82=1,COUNTIFS($A$7:A82,A82,$B$7:B82,B82,$E$7:E82,1)=1),1,0)</x:f>
        <x:v>1</x:v>
      </x:c>
      <x:c r="J82" s="64" t="str">
        <x:v>Official amendment</x:v>
      </x:c>
      <x:c r="K82" s="62" t="str">
        <x:v>Named signatory to tabled amendment</x:v>
      </x:c>
      <x:c r="L82" s="55" t="str">
        <x:v>No</x:v>
      </x:c>
      <x:c r="M82" s="55" t="str">
        <x:v>PET-MEP-125</x:v>
      </x:c>
    </x:row>
    <x:row r="83" ht="34" customHeight="1">
      <x:c r="A83" s="60" t="str">
        <x:v>Alexandra Mehnert</x:v>
      </x:c>
      <x:c r="B83" s="60" t="str">
        <x:v>Digital Omnibus</x:v>
      </x:c>
      <x:c r="C83" s="61" t="str">
        <x:v>Amendment 305 — Recital 33</x:v>
      </x:c>
      <x:c r="D83" s="65" t="n">
        <x:f>IF(INDEX('MEP amendments'!$AE$7:$AE$315,MATCH($M83,'MEP amendments'!$AD$7:$AD$315,0))=1,INDEX('MEP amendments'!$P$7:$P$315,MATCH($M83,'MEP amendments'!$AD$7:$AD$315,0)),"")</x:f>
        <x:v>2</x:v>
      </x:c>
      <x:c r="E83" s="60" t="n">
        <x:f>IF(AND(ISNUMBER(D83),INDEX('MEP amendments'!$T$7:$T$315,MATCH($M83,'MEP amendments'!$AD$7:$AD$315,0))="Yes"),1,0)</x:f>
        <x:v>1</x:v>
      </x:c>
      <x:c r="F83" s="60" t="str">
        <x:f>INDEX('MEP amendments'!$S$7:$S$315,MATCH($M83,'MEP amendments'!$AD$7:$AD$315,0))</x:f>
        <x:v>High</x:v>
      </x:c>
      <x:c r="G83" s="60" t="n">
        <x:f>COUNTIFS($A$7:$A$1047,A83,$B$7:$B$1047,B83,$E$7:$E$1047,1)</x:f>
        <x:v>4</x:v>
      </x:c>
      <x:c r="H83" s="67" t="n">
        <x:f>IF(E83=1,D83/G83,"")</x:f>
        <x:v>0.5</x:v>
      </x:c>
      <x:c r="I83" s="60" t="n">
        <x:f>IF(AND(E83=1,COUNTIFS($A$7:A83,A83,$B$7:B83,B83,$E$7:E83,1)=1),1,0)</x:f>
        <x:v>1</x:v>
      </x:c>
      <x:c r="J83" s="63" t="str">
        <x:v>Official amendment</x:v>
      </x:c>
      <x:c r="K83" s="61" t="str">
        <x:v>Named signatory to tabled amendment</x:v>
      </x:c>
      <x:c r="L83" s="60" t="str">
        <x:v>Yes</x:v>
      </x:c>
      <x:c r="M83" s="60" t="str">
        <x:v>PET-MEP-128</x:v>
      </x:c>
    </x:row>
    <x:row r="84" ht="34" customHeight="1">
      <x:c r="A84" s="55" t="str">
        <x:v>Alexandra Mehnert</x:v>
      </x:c>
      <x:c r="B84" s="55" t="str">
        <x:v>Digital Omnibus</x:v>
      </x:c>
      <x:c r="C84" s="62" t="str">
        <x:v>Amendment 1579; Article 3(1)(15); GDPR Article 88c(2), replacing text with paragraphs 2–4</x:v>
      </x:c>
      <x:c r="D84" s="66" t="n">
        <x:f>IF(INDEX('MEP amendments'!$AE$7:$AE$315,MATCH($M84,'MEP amendments'!$AD$7:$AD$315,0))=1,INDEX('MEP amendments'!$P$7:$P$315,MATCH($M84,'MEP amendments'!$AD$7:$AD$315,0)),"")</x:f>
        <x:v>2</x:v>
      </x:c>
      <x:c r="E84" s="55" t="n">
        <x:f>IF(AND(ISNUMBER(D84),INDEX('MEP amendments'!$T$7:$T$315,MATCH($M84,'MEP amendments'!$AD$7:$AD$315,0))="Yes"),1,0)</x:f>
        <x:v>1</x:v>
      </x:c>
      <x:c r="F84" s="55" t="str">
        <x:f>INDEX('MEP amendments'!$S$7:$S$315,MATCH($M84,'MEP amendments'!$AD$7:$AD$315,0))</x:f>
        <x:v>High</x:v>
      </x:c>
      <x:c r="G84" s="55" t="n">
        <x:f>COUNTIFS($A$7:$A$1047,A84,$B$7:$B$1047,B84,$E$7:$E$1047,1)</x:f>
        <x:v>4</x:v>
      </x:c>
      <x:c r="H84" s="68" t="n">
        <x:f>IF(E84=1,D84/G84,"")</x:f>
        <x:v>0.5</x:v>
      </x:c>
      <x:c r="I84" s="55" t="n">
        <x:f>IF(AND(E84=1,COUNTIFS($A$7:A84,A84,$B$7:B84,B84,$E$7:E84,1)=1),1,0)</x:f>
        <x:v>0</x:v>
      </x:c>
      <x:c r="J84" s="64" t="str">
        <x:v>Official amendment</x:v>
      </x:c>
      <x:c r="K84" s="62" t="str">
        <x:v>Named signatories to tabled amendment</x:v>
      </x:c>
      <x:c r="L84" s="55" t="str">
        <x:v>Yes</x:v>
      </x:c>
      <x:c r="M84" s="55" t="str">
        <x:v>PET-MEP-287</x:v>
      </x:c>
    </x:row>
    <x:row r="85" ht="34" customHeight="1">
      <x:c r="A85" s="60" t="str">
        <x:v>Alexandra Mehnert</x:v>
      </x:c>
      <x:c r="B85" s="60" t="str">
        <x:v>Digital Omnibus</x:v>
      </x:c>
      <x:c r="C85" s="61" t="str">
        <x:v>Amendment 1602; Article 3(1d); GDPR Article 9(2), new point</x:v>
      </x:c>
      <x:c r="D85" s="65" t="n">
        <x:f>IF(INDEX('MEP amendments'!$AE$7:$AE$315,MATCH($M85,'MEP amendments'!$AD$7:$AD$315,0))=1,INDEX('MEP amendments'!$P$7:$P$315,MATCH($M85,'MEP amendments'!$AD$7:$AD$315,0)),"")</x:f>
        <x:v>2</x:v>
      </x:c>
      <x:c r="E85" s="60" t="n">
        <x:f>IF(AND(ISNUMBER(D85),INDEX('MEP amendments'!$T$7:$T$315,MATCH($M85,'MEP amendments'!$AD$7:$AD$315,0))="Yes"),1,0)</x:f>
        <x:v>1</x:v>
      </x:c>
      <x:c r="F85" s="60" t="str">
        <x:f>INDEX('MEP amendments'!$S$7:$S$315,MATCH($M85,'MEP amendments'!$AD$7:$AD$315,0))</x:f>
        <x:v>High</x:v>
      </x:c>
      <x:c r="G85" s="60" t="n">
        <x:f>COUNTIFS($A$7:$A$1047,A85,$B$7:$B$1047,B85,$E$7:$E$1047,1)</x:f>
        <x:v>4</x:v>
      </x:c>
      <x:c r="H85" s="67" t="n">
        <x:f>IF(E85=1,D85/G85,"")</x:f>
        <x:v>0.5</x:v>
      </x:c>
      <x:c r="I85" s="60" t="n">
        <x:f>IF(AND(E85=1,COUNTIFS($A$7:A85,A85,$B$7:B85,B85,$E$7:E85,1)=1),1,0)</x:f>
        <x:v>0</x:v>
      </x:c>
      <x:c r="J85" s="63" t="str">
        <x:v>Official amendment</x:v>
      </x:c>
      <x:c r="K85" s="61" t="str">
        <x:v>Named signatories to tabled amendment</x:v>
      </x:c>
      <x:c r="L85" s="60" t="str">
        <x:v>No</x:v>
      </x:c>
      <x:c r="M85" s="60" t="str">
        <x:v>PET-MEP-294</x:v>
      </x:c>
    </x:row>
    <x:row r="86" ht="34" customHeight="1">
      <x:c r="A86" s="55" t="str">
        <x:v>Alexandra Mehnert</x:v>
      </x:c>
      <x:c r="B86" s="55" t="str">
        <x:v>Digital Omnibus</x:v>
      </x:c>
      <x:c r="C86" s="62" t="str">
        <x:v>Amendment 1604; Article 3b (new); GDPR Article 6(3a) (new)</x:v>
      </x:c>
      <x:c r="D86" s="66" t="n">
        <x:f>IF(INDEX('MEP amendments'!$AE$7:$AE$315,MATCH($M86,'MEP amendments'!$AD$7:$AD$315,0))=1,INDEX('MEP amendments'!$P$7:$P$315,MATCH($M86,'MEP amendments'!$AD$7:$AD$315,0)),"")</x:f>
        <x:v>2</x:v>
      </x:c>
      <x:c r="E86" s="55" t="n">
        <x:f>IF(AND(ISNUMBER(D86),INDEX('MEP amendments'!$T$7:$T$315,MATCH($M86,'MEP amendments'!$AD$7:$AD$315,0))="Yes"),1,0)</x:f>
        <x:v>1</x:v>
      </x:c>
      <x:c r="F86" s="55" t="str">
        <x:f>INDEX('MEP amendments'!$S$7:$S$315,MATCH($M86,'MEP amendments'!$AD$7:$AD$315,0))</x:f>
        <x:v>High</x:v>
      </x:c>
      <x:c r="G86" s="55" t="n">
        <x:f>COUNTIFS($A$7:$A$1047,A86,$B$7:$B$1047,B86,$E$7:$E$1047,1)</x:f>
        <x:v>4</x:v>
      </x:c>
      <x:c r="H86" s="68" t="n">
        <x:f>IF(E86=1,D86/G86,"")</x:f>
        <x:v>0.5</x:v>
      </x:c>
      <x:c r="I86" s="55" t="n">
        <x:f>IF(AND(E86=1,COUNTIFS($A$7:A86,A86,$B$7:B86,B86,$E$7:E86,1)=1),1,0)</x:f>
        <x:v>0</x:v>
      </x:c>
      <x:c r="J86" s="64" t="str">
        <x:v>Official amendment</x:v>
      </x:c>
      <x:c r="K86" s="62" t="str">
        <x:v>Named signatories to tabled amendment</x:v>
      </x:c>
      <x:c r="L86" s="55" t="str">
        <x:v>No</x:v>
      </x:c>
      <x:c r="M86" s="55" t="str">
        <x:v>PET-MEP-295</x:v>
      </x:c>
    </x:row>
    <x:row r="87" ht="34" customHeight="1">
      <x:c r="A87" s="60" t="str">
        <x:v>Alexandra Mehnert</x:v>
      </x:c>
      <x:c r="B87" s="60" t="str">
        <x:v>Digital Omnibus</x:v>
      </x:c>
      <x:c r="C87" s="61" t="str">
        <x:v>Amendment 1605; Article 3c (new); GDPR Article 4(5a) (new)</x:v>
      </x:c>
      <x:c r="D87" s="65" t="str">
        <x:f>IF(INDEX('MEP amendments'!$AE$7:$AE$315,MATCH($M87,'MEP amendments'!$AD$7:$AD$315,0))=1,INDEX('MEP amendments'!$P$7:$P$315,MATCH($M87,'MEP amendments'!$AD$7:$AD$315,0)),"")</x:f>
      </x:c>
      <x:c r="E87" s="60" t="n">
        <x:f>IF(AND(ISNUMBER(D87),INDEX('MEP amendments'!$T$7:$T$315,MATCH($M87,'MEP amendments'!$AD$7:$AD$315,0))="Yes"),1,0)</x:f>
        <x:v>0</x:v>
      </x:c>
      <x:c r="F87" s="60" t="str">
        <x:f>INDEX('MEP amendments'!$S$7:$S$315,MATCH($M87,'MEP amendments'!$AD$7:$AD$315,0))</x:f>
        <x:v>Low</x:v>
      </x:c>
      <x:c r="G87" s="60" t="n">
        <x:f>COUNTIFS($A$7:$A$1047,A87,$B$7:$B$1047,B87,$E$7:$E$1047,1)</x:f>
        <x:v>4</x:v>
      </x:c>
      <x:c r="H87" s="67" t="str">
        <x:f>IF(E87=1,D87/G87,"")</x:f>
      </x:c>
      <x:c r="I87" s="60" t="n">
        <x:f>IF(AND(E87=1,COUNTIFS($A$7:A87,A87,$B$7:B87,B87,$E$7:E87,1)=1),1,0)</x:f>
        <x:v>0</x:v>
      </x:c>
      <x:c r="J87" s="63" t="str">
        <x:v>Official amendment</x:v>
      </x:c>
      <x:c r="K87" s="61" t="str">
        <x:v>Named signatories to tabled amendment</x:v>
      </x:c>
      <x:c r="L87" s="60" t="str">
        <x:v>No</x:v>
      </x:c>
      <x:c r="M87" s="60" t="str">
        <x:v>PET-MEP-296</x:v>
      </x:c>
    </x:row>
    <x:row r="88" ht="34" customHeight="1">
      <x:c r="A88" s="55" t="str">
        <x:v>Alexandre Varaut</x:v>
      </x:c>
      <x:c r="B88" s="55" t="str">
        <x:v>Digital Omnibus</x:v>
      </x:c>
      <x:c r="C88" s="62" t="str">
        <x:v>Amendment 99 — Recital 4 a (new)</x:v>
      </x:c>
      <x:c r="D88" s="66" t="n">
        <x:f>IF(INDEX('MEP amendments'!$AE$7:$AE$315,MATCH($M88,'MEP amendments'!$AD$7:$AD$315,0))=1,INDEX('MEP amendments'!$P$7:$P$315,MATCH($M88,'MEP amendments'!$AD$7:$AD$315,0)),"")</x:f>
        <x:v>1</x:v>
      </x:c>
      <x:c r="E88" s="55" t="n">
        <x:f>IF(AND(ISNUMBER(D88),INDEX('MEP amendments'!$T$7:$T$315,MATCH($M88,'MEP amendments'!$AD$7:$AD$315,0))="Yes"),1,0)</x:f>
        <x:v>1</x:v>
      </x:c>
      <x:c r="F88" s="55" t="str">
        <x:f>INDEX('MEP amendments'!$S$7:$S$315,MATCH($M88,'MEP amendments'!$AD$7:$AD$315,0))</x:f>
        <x:v>High</x:v>
      </x:c>
      <x:c r="G88" s="55" t="n">
        <x:f>COUNTIFS($A$7:$A$1047,A88,$B$7:$B$1047,B88,$E$7:$E$1047,1)</x:f>
        <x:v>54</x:v>
      </x:c>
      <x:c r="H88" s="68" t="n">
        <x:f>IF(E88=1,D88/G88,"")</x:f>
        <x:v>0.018518518518518517</x:v>
      </x:c>
      <x:c r="I88" s="55" t="n">
        <x:f>IF(AND(E88=1,COUNTIFS($A$7:A88,A88,$B$7:B88,B88,$E$7:E88,1)=1),1,0)</x:f>
        <x:v>1</x:v>
      </x:c>
      <x:c r="J88" s="64" t="str">
        <x:v>Official amendment</x:v>
      </x:c>
      <x:c r="K88" s="62" t="str">
        <x:v>Named signatory to tabled amendment</x:v>
      </x:c>
      <x:c r="L88" s="55" t="str">
        <x:v>No</x:v>
      </x:c>
      <x:c r="M88" s="55" t="str">
        <x:v>PET-MEP-91</x:v>
      </x:c>
    </x:row>
    <x:row r="89" ht="34" customHeight="1">
      <x:c r="A89" s="60" t="str">
        <x:v>Alexandre Varaut</x:v>
      </x:c>
      <x:c r="B89" s="60" t="str">
        <x:v>Digital Omnibus</x:v>
      </x:c>
      <x:c r="C89" s="61" t="str">
        <x:v>Amendment 186 — Recital 24 a (new)</x:v>
      </x:c>
      <x:c r="D89" s="65" t="n">
        <x:f>IF(INDEX('MEP amendments'!$AE$7:$AE$315,MATCH($M89,'MEP amendments'!$AD$7:$AD$315,0))=1,INDEX('MEP amendments'!$P$7:$P$315,MATCH($M89,'MEP amendments'!$AD$7:$AD$315,0)),"")</x:f>
        <x:v>2</x:v>
      </x:c>
      <x:c r="E89" s="60" t="n">
        <x:f>IF(AND(ISNUMBER(D89),INDEX('MEP amendments'!$T$7:$T$315,MATCH($M89,'MEP amendments'!$AD$7:$AD$315,0))="Yes"),1,0)</x:f>
        <x:v>1</x:v>
      </x:c>
      <x:c r="F89" s="60" t="str">
        <x:f>INDEX('MEP amendments'!$S$7:$S$315,MATCH($M89,'MEP amendments'!$AD$7:$AD$315,0))</x:f>
        <x:v>High</x:v>
      </x:c>
      <x:c r="G89" s="60" t="n">
        <x:f>COUNTIFS($A$7:$A$1047,A89,$B$7:$B$1047,B89,$E$7:$E$1047,1)</x:f>
        <x:v>54</x:v>
      </x:c>
      <x:c r="H89" s="67" t="n">
        <x:f>IF(E89=1,D89/G89,"")</x:f>
        <x:v>0.037037037037037035</x:v>
      </x:c>
      <x:c r="I89" s="60" t="n">
        <x:f>IF(AND(E89=1,COUNTIFS($A$7:A89,A89,$B$7:B89,B89,$E$7:E89,1)=1),1,0)</x:f>
        <x:v>0</x:v>
      </x:c>
      <x:c r="J89" s="63" t="str">
        <x:v>Official amendment</x:v>
      </x:c>
      <x:c r="K89" s="61" t="str">
        <x:v>Named signatory to tabled amendment</x:v>
      </x:c>
      <x:c r="L89" s="60" t="str">
        <x:v>No</x:v>
      </x:c>
      <x:c r="M89" s="60" t="str">
        <x:v>PET-MEP-92</x:v>
      </x:c>
    </x:row>
    <x:row r="90" ht="34" customHeight="1">
      <x:c r="A90" s="55" t="str">
        <x:v>Alexandre Varaut</x:v>
      </x:c>
      <x:c r="B90" s="55" t="str">
        <x:v>Digital Omnibus</x:v>
      </x:c>
      <x:c r="C90" s="62" t="str">
        <x:v>Amendment 188 — Recital 24 b (new)</x:v>
      </x:c>
      <x:c r="D90" s="66" t="n">
        <x:f>IF(INDEX('MEP amendments'!$AE$7:$AE$315,MATCH($M90,'MEP amendments'!$AD$7:$AD$315,0))=1,INDEX('MEP amendments'!$P$7:$P$315,MATCH($M90,'MEP amendments'!$AD$7:$AD$315,0)),"")</x:f>
        <x:v>1</x:v>
      </x:c>
      <x:c r="E90" s="55" t="n">
        <x:f>IF(AND(ISNUMBER(D90),INDEX('MEP amendments'!$T$7:$T$315,MATCH($M90,'MEP amendments'!$AD$7:$AD$315,0))="Yes"),1,0)</x:f>
        <x:v>1</x:v>
      </x:c>
      <x:c r="F90" s="55" t="str">
        <x:f>INDEX('MEP amendments'!$S$7:$S$315,MATCH($M90,'MEP amendments'!$AD$7:$AD$315,0))</x:f>
        <x:v>High</x:v>
      </x:c>
      <x:c r="G90" s="55" t="n">
        <x:f>COUNTIFS($A$7:$A$1047,A90,$B$7:$B$1047,B90,$E$7:$E$1047,1)</x:f>
        <x:v>54</x:v>
      </x:c>
      <x:c r="H90" s="68" t="n">
        <x:f>IF(E90=1,D90/G90,"")</x:f>
        <x:v>0.018518518518518517</x:v>
      </x:c>
      <x:c r="I90" s="55" t="n">
        <x:f>IF(AND(E90=1,COUNTIFS($A$7:A90,A90,$B$7:B90,B90,$E$7:E90,1)=1),1,0)</x:f>
        <x:v>0</x:v>
      </x:c>
      <x:c r="J90" s="64" t="str">
        <x:v>Official amendment</x:v>
      </x:c>
      <x:c r="K90" s="62" t="str">
        <x:v>Named signatory to tabled amendment</x:v>
      </x:c>
      <x:c r="L90" s="55" t="str">
        <x:v>No</x:v>
      </x:c>
      <x:c r="M90" s="55" t="str">
        <x:v>PET-MEP-93</x:v>
      </x:c>
    </x:row>
    <x:row r="91" ht="34" customHeight="1">
      <x:c r="A91" s="60" t="str">
        <x:v>Alexandre Varaut</x:v>
      </x:c>
      <x:c r="B91" s="60" t="str">
        <x:v>Digital Omnibus</x:v>
      </x:c>
      <x:c r="C91" s="61" t="str">
        <x:v>Amendment 190 — Recital 24 c (new)</x:v>
      </x:c>
      <x:c r="D91" s="65" t="n">
        <x:f>IF(INDEX('MEP amendments'!$AE$7:$AE$315,MATCH($M91,'MEP amendments'!$AD$7:$AD$315,0))=1,INDEX('MEP amendments'!$P$7:$P$315,MATCH($M91,'MEP amendments'!$AD$7:$AD$315,0)),"")</x:f>
        <x:v>1</x:v>
      </x:c>
      <x:c r="E91" s="60" t="n">
        <x:f>IF(AND(ISNUMBER(D91),INDEX('MEP amendments'!$T$7:$T$315,MATCH($M91,'MEP amendments'!$AD$7:$AD$315,0))="Yes"),1,0)</x:f>
        <x:v>1</x:v>
      </x:c>
      <x:c r="F91" s="60" t="str">
        <x:f>INDEX('MEP amendments'!$S$7:$S$315,MATCH($M91,'MEP amendments'!$AD$7:$AD$315,0))</x:f>
        <x:v>High</x:v>
      </x:c>
      <x:c r="G91" s="60" t="n">
        <x:f>COUNTIFS($A$7:$A$1047,A91,$B$7:$B$1047,B91,$E$7:$E$1047,1)</x:f>
        <x:v>54</x:v>
      </x:c>
      <x:c r="H91" s="67" t="n">
        <x:f>IF(E91=1,D91/G91,"")</x:f>
        <x:v>0.018518518518518517</x:v>
      </x:c>
      <x:c r="I91" s="60" t="n">
        <x:f>IF(AND(E91=1,COUNTIFS($A$7:A91,A91,$B$7:B91,B91,$E$7:E91,1)=1),1,0)</x:f>
        <x:v>0</x:v>
      </x:c>
      <x:c r="J91" s="63" t="str">
        <x:v>Official amendment</x:v>
      </x:c>
      <x:c r="K91" s="61" t="str">
        <x:v>Named signatory to tabled amendment</x:v>
      </x:c>
      <x:c r="L91" s="60" t="str">
        <x:v>No</x:v>
      </x:c>
      <x:c r="M91" s="60" t="str">
        <x:v>PET-MEP-94</x:v>
      </x:c>
    </x:row>
    <x:row r="92" ht="34" customHeight="1">
      <x:c r="A92" s="55" t="str">
        <x:v>Alexandre Varaut</x:v>
      </x:c>
      <x:c r="B92" s="55" t="str">
        <x:v>Digital Omnibus</x:v>
      </x:c>
      <x:c r="C92" s="62" t="str">
        <x:v>Amendment 192 — Recital 24 d (new)</x:v>
      </x:c>
      <x:c r="D92" s="66" t="n">
        <x:f>IF(INDEX('MEP amendments'!$AE$7:$AE$315,MATCH($M92,'MEP amendments'!$AD$7:$AD$315,0))=1,INDEX('MEP amendments'!$P$7:$P$315,MATCH($M92,'MEP amendments'!$AD$7:$AD$315,0)),"")</x:f>
        <x:v>1</x:v>
      </x:c>
      <x:c r="E92" s="55" t="n">
        <x:f>IF(AND(ISNUMBER(D92),INDEX('MEP amendments'!$T$7:$T$315,MATCH($M92,'MEP amendments'!$AD$7:$AD$315,0))="Yes"),1,0)</x:f>
        <x:v>1</x:v>
      </x:c>
      <x:c r="F92" s="55" t="str">
        <x:f>INDEX('MEP amendments'!$S$7:$S$315,MATCH($M92,'MEP amendments'!$AD$7:$AD$315,0))</x:f>
        <x:v>High</x:v>
      </x:c>
      <x:c r="G92" s="55" t="n">
        <x:f>COUNTIFS($A$7:$A$1047,A92,$B$7:$B$1047,B92,$E$7:$E$1047,1)</x:f>
        <x:v>54</x:v>
      </x:c>
      <x:c r="H92" s="68" t="n">
        <x:f>IF(E92=1,D92/G92,"")</x:f>
        <x:v>0.018518518518518517</x:v>
      </x:c>
      <x:c r="I92" s="55" t="n">
        <x:f>IF(AND(E92=1,COUNTIFS($A$7:A92,A92,$B$7:B92,B92,$E$7:E92,1)=1),1,0)</x:f>
        <x:v>0</x:v>
      </x:c>
      <x:c r="J92" s="64" t="str">
        <x:v>Official amendment</x:v>
      </x:c>
      <x:c r="K92" s="62" t="str">
        <x:v>Named signatory to tabled amendment</x:v>
      </x:c>
      <x:c r="L92" s="55" t="str">
        <x:v>No</x:v>
      </x:c>
      <x:c r="M92" s="55" t="str">
        <x:v>PET-MEP-95</x:v>
      </x:c>
    </x:row>
    <x:row r="93" ht="34" customHeight="1">
      <x:c r="A93" s="60" t="str">
        <x:v>Alexandre Varaut</x:v>
      </x:c>
      <x:c r="B93" s="60" t="str">
        <x:v>Digital Omnibus</x:v>
      </x:c>
      <x:c r="C93" s="61" t="str">
        <x:v>Amendment 206 — Recital 26 a (new)</x:v>
      </x:c>
      <x:c r="D93" s="65" t="n">
        <x:f>IF(INDEX('MEP amendments'!$AE$7:$AE$315,MATCH($M93,'MEP amendments'!$AD$7:$AD$315,0))=1,INDEX('MEP amendments'!$P$7:$P$315,MATCH($M93,'MEP amendments'!$AD$7:$AD$315,0)),"")</x:f>
        <x:v>1</x:v>
      </x:c>
      <x:c r="E93" s="60" t="n">
        <x:f>IF(AND(ISNUMBER(D93),INDEX('MEP amendments'!$T$7:$T$315,MATCH($M93,'MEP amendments'!$AD$7:$AD$315,0))="Yes"),1,0)</x:f>
        <x:v>1</x:v>
      </x:c>
      <x:c r="F93" s="60" t="str">
        <x:f>INDEX('MEP amendments'!$S$7:$S$315,MATCH($M93,'MEP amendments'!$AD$7:$AD$315,0))</x:f>
        <x:v>High</x:v>
      </x:c>
      <x:c r="G93" s="60" t="n">
        <x:f>COUNTIFS($A$7:$A$1047,A93,$B$7:$B$1047,B93,$E$7:$E$1047,1)</x:f>
        <x:v>54</x:v>
      </x:c>
      <x:c r="H93" s="67" t="n">
        <x:f>IF(E93=1,D93/G93,"")</x:f>
        <x:v>0.018518518518518517</x:v>
      </x:c>
      <x:c r="I93" s="60" t="n">
        <x:f>IF(AND(E93=1,COUNTIFS($A$7:A93,A93,$B$7:B93,B93,$E$7:E93,1)=1),1,0)</x:f>
        <x:v>0</x:v>
      </x:c>
      <x:c r="J93" s="63" t="str">
        <x:v>Official amendment</x:v>
      </x:c>
      <x:c r="K93" s="61" t="str">
        <x:v>Named signatory to tabled amendment</x:v>
      </x:c>
      <x:c r="L93" s="60" t="str">
        <x:v>No</x:v>
      </x:c>
      <x:c r="M93" s="60" t="str">
        <x:v>PET-MEP-96</x:v>
      </x:c>
    </x:row>
    <x:row r="94" ht="34" customHeight="1">
      <x:c r="A94" s="55" t="str">
        <x:v>Alexandre Varaut</x:v>
      </x:c>
      <x:c r="B94" s="55" t="str">
        <x:v>Digital Omnibus</x:v>
      </x:c>
      <x:c r="C94" s="62" t="str">
        <x:v>Amendment 223 — Recital 27</x:v>
      </x:c>
      <x:c r="D94" s="66" t="n">
        <x:f>IF(INDEX('MEP amendments'!$AE$7:$AE$315,MATCH($M94,'MEP amendments'!$AD$7:$AD$315,0))=1,INDEX('MEP amendments'!$P$7:$P$315,MATCH($M94,'MEP amendments'!$AD$7:$AD$315,0)),"")</x:f>
        <x:v>0</x:v>
      </x:c>
      <x:c r="E94" s="55" t="n">
        <x:f>IF(AND(ISNUMBER(D94),INDEX('MEP amendments'!$T$7:$T$315,MATCH($M94,'MEP amendments'!$AD$7:$AD$315,0))="Yes"),1,0)</x:f>
        <x:v>1</x:v>
      </x:c>
      <x:c r="F94" s="55" t="str">
        <x:f>INDEX('MEP amendments'!$S$7:$S$315,MATCH($M94,'MEP amendments'!$AD$7:$AD$315,0))</x:f>
        <x:v>High</x:v>
      </x:c>
      <x:c r="G94" s="55" t="n">
        <x:f>COUNTIFS($A$7:$A$1047,A94,$B$7:$B$1047,B94,$E$7:$E$1047,1)</x:f>
        <x:v>54</x:v>
      </x:c>
      <x:c r="H94" s="68" t="n">
        <x:f>IF(E94=1,D94/G94,"")</x:f>
        <x:v>0</x:v>
      </x:c>
      <x:c r="I94" s="55" t="n">
        <x:f>IF(AND(E94=1,COUNTIFS($A$7:A94,A94,$B$7:B94,B94,$E$7:E94,1)=1),1,0)</x:f>
        <x:v>0</x:v>
      </x:c>
      <x:c r="J94" s="64" t="str">
        <x:v>Official amendment</x:v>
      </x:c>
      <x:c r="K94" s="62" t="str">
        <x:v>Named signatory to tabled amendment</x:v>
      </x:c>
      <x:c r="L94" s="55" t="str">
        <x:v>No</x:v>
      </x:c>
      <x:c r="M94" s="55" t="str">
        <x:v>PET-MEP-105</x:v>
      </x:c>
    </x:row>
    <x:row r="95" ht="34" customHeight="1">
      <x:c r="A95" s="60" t="str">
        <x:v>Alexandre Varaut</x:v>
      </x:c>
      <x:c r="B95" s="60" t="str">
        <x:v>Digital Omnibus</x:v>
      </x:c>
      <x:c r="C95" s="61" t="str">
        <x:v>Amendment 226 — Recital 27 a (new)</x:v>
      </x:c>
      <x:c r="D95" s="65" t="n">
        <x:f>IF(INDEX('MEP amendments'!$AE$7:$AE$315,MATCH($M95,'MEP amendments'!$AD$7:$AD$315,0))=1,INDEX('MEP amendments'!$P$7:$P$315,MATCH($M95,'MEP amendments'!$AD$7:$AD$315,0)),"")</x:f>
        <x:v>0</x:v>
      </x:c>
      <x:c r="E95" s="60" t="n">
        <x:f>IF(AND(ISNUMBER(D95),INDEX('MEP amendments'!$T$7:$T$315,MATCH($M95,'MEP amendments'!$AD$7:$AD$315,0))="Yes"),1,0)</x:f>
        <x:v>1</x:v>
      </x:c>
      <x:c r="F95" s="60" t="str">
        <x:f>INDEX('MEP amendments'!$S$7:$S$315,MATCH($M95,'MEP amendments'!$AD$7:$AD$315,0))</x:f>
        <x:v>High</x:v>
      </x:c>
      <x:c r="G95" s="60" t="n">
        <x:f>COUNTIFS($A$7:$A$1047,A95,$B$7:$B$1047,B95,$E$7:$E$1047,1)</x:f>
        <x:v>54</x:v>
      </x:c>
      <x:c r="H95" s="67" t="n">
        <x:f>IF(E95=1,D95/G95,"")</x:f>
        <x:v>0</x:v>
      </x:c>
      <x:c r="I95" s="60" t="n">
        <x:f>IF(AND(E95=1,COUNTIFS($A$7:A95,A95,$B$7:B95,B95,$E$7:E95,1)=1),1,0)</x:f>
        <x:v>0</x:v>
      </x:c>
      <x:c r="J95" s="63" t="str">
        <x:v>Official amendment</x:v>
      </x:c>
      <x:c r="K95" s="61" t="str">
        <x:v>Named signatory to tabled amendment</x:v>
      </x:c>
      <x:c r="L95" s="60" t="str">
        <x:v>No</x:v>
      </x:c>
      <x:c r="M95" s="60" t="str">
        <x:v>PET-MEP-107</x:v>
      </x:c>
    </x:row>
    <x:row r="96" ht="34" customHeight="1">
      <x:c r="A96" s="55" t="str">
        <x:v>Alexandre Varaut</x:v>
      </x:c>
      <x:c r="B96" s="55" t="str">
        <x:v>Digital Omnibus</x:v>
      </x:c>
      <x:c r="C96" s="62" t="str">
        <x:v>Amendment 228 — Recital 27 b (new)</x:v>
      </x:c>
      <x:c r="D96" s="66" t="n">
        <x:f>IF(INDEX('MEP amendments'!$AE$7:$AE$315,MATCH($M96,'MEP amendments'!$AD$7:$AD$315,0))=1,INDEX('MEP amendments'!$P$7:$P$315,MATCH($M96,'MEP amendments'!$AD$7:$AD$315,0)),"")</x:f>
        <x:v>2</x:v>
      </x:c>
      <x:c r="E96" s="55" t="n">
        <x:f>IF(AND(ISNUMBER(D96),INDEX('MEP amendments'!$T$7:$T$315,MATCH($M96,'MEP amendments'!$AD$7:$AD$315,0))="Yes"),1,0)</x:f>
        <x:v>1</x:v>
      </x:c>
      <x:c r="F96" s="55" t="str">
        <x:f>INDEX('MEP amendments'!$S$7:$S$315,MATCH($M96,'MEP amendments'!$AD$7:$AD$315,0))</x:f>
        <x:v>High</x:v>
      </x:c>
      <x:c r="G96" s="55" t="n">
        <x:f>COUNTIFS($A$7:$A$1047,A96,$B$7:$B$1047,B96,$E$7:$E$1047,1)</x:f>
        <x:v>54</x:v>
      </x:c>
      <x:c r="H96" s="68" t="n">
        <x:f>IF(E96=1,D96/G96,"")</x:f>
        <x:v>0.037037037037037035</x:v>
      </x:c>
      <x:c r="I96" s="55" t="n">
        <x:f>IF(AND(E96=1,COUNTIFS($A$7:A96,A96,$B$7:B96,B96,$E$7:E96,1)=1),1,0)</x:f>
        <x:v>0</x:v>
      </x:c>
      <x:c r="J96" s="64" t="str">
        <x:v>Official amendment</x:v>
      </x:c>
      <x:c r="K96" s="62" t="str">
        <x:v>Named signatory to tabled amendment</x:v>
      </x:c>
      <x:c r="L96" s="55" t="str">
        <x:v>No</x:v>
      </x:c>
      <x:c r="M96" s="55" t="str">
        <x:v>PET-MEP-109</x:v>
      </x:c>
    </x:row>
    <x:row r="97" ht="34" customHeight="1">
      <x:c r="A97" s="60" t="str">
        <x:v>Alexandre Varaut</x:v>
      </x:c>
      <x:c r="B97" s="60" t="str">
        <x:v>Digital Omnibus</x:v>
      </x:c>
      <x:c r="C97" s="61" t="str">
        <x:v>Amendment 230 — Recital 27 c (new)</x:v>
      </x:c>
      <x:c r="D97" s="65" t="n">
        <x:f>IF(INDEX('MEP amendments'!$AE$7:$AE$315,MATCH($M97,'MEP amendments'!$AD$7:$AD$315,0))=1,INDEX('MEP amendments'!$P$7:$P$315,MATCH($M97,'MEP amendments'!$AD$7:$AD$315,0)),"")</x:f>
        <x:v>2</x:v>
      </x:c>
      <x:c r="E97" s="60" t="n">
        <x:f>IF(AND(ISNUMBER(D97),INDEX('MEP amendments'!$T$7:$T$315,MATCH($M97,'MEP amendments'!$AD$7:$AD$315,0))="Yes"),1,0)</x:f>
        <x:v>1</x:v>
      </x:c>
      <x:c r="F97" s="60" t="str">
        <x:f>INDEX('MEP amendments'!$S$7:$S$315,MATCH($M97,'MEP amendments'!$AD$7:$AD$315,0))</x:f>
        <x:v>High</x:v>
      </x:c>
      <x:c r="G97" s="60" t="n">
        <x:f>COUNTIFS($A$7:$A$1047,A97,$B$7:$B$1047,B97,$E$7:$E$1047,1)</x:f>
        <x:v>54</x:v>
      </x:c>
      <x:c r="H97" s="67" t="n">
        <x:f>IF(E97=1,D97/G97,"")</x:f>
        <x:v>0.037037037037037035</x:v>
      </x:c>
      <x:c r="I97" s="60" t="n">
        <x:f>IF(AND(E97=1,COUNTIFS($A$7:A97,A97,$B$7:B97,B97,$E$7:E97,1)=1),1,0)</x:f>
        <x:v>0</x:v>
      </x:c>
      <x:c r="J97" s="63" t="str">
        <x:v>Official amendment</x:v>
      </x:c>
      <x:c r="K97" s="61" t="str">
        <x:v>Named signatory to tabled amendment</x:v>
      </x:c>
      <x:c r="L97" s="60" t="str">
        <x:v>No</x:v>
      </x:c>
      <x:c r="M97" s="60" t="str">
        <x:v>PET-MEP-110</x:v>
      </x:c>
    </x:row>
    <x:row r="98" ht="34" customHeight="1">
      <x:c r="A98" s="55" t="str">
        <x:v>Alexandre Varaut</x:v>
      </x:c>
      <x:c r="B98" s="55" t="str">
        <x:v>Digital Omnibus</x:v>
      </x:c>
      <x:c r="C98" s="62" t="str">
        <x:v>Amendment 242 — Recital 28 a (new)</x:v>
      </x:c>
      <x:c r="D98" s="66" t="n">
        <x:f>IF(INDEX('MEP amendments'!$AE$7:$AE$315,MATCH($M98,'MEP amendments'!$AD$7:$AD$315,0))=1,INDEX('MEP amendments'!$P$7:$P$315,MATCH($M98,'MEP amendments'!$AD$7:$AD$315,0)),"")</x:f>
        <x:v>1</x:v>
      </x:c>
      <x:c r="E98" s="55" t="n">
        <x:f>IF(AND(ISNUMBER(D98),INDEX('MEP amendments'!$T$7:$T$315,MATCH($M98,'MEP amendments'!$AD$7:$AD$315,0))="Yes"),1,0)</x:f>
        <x:v>1</x:v>
      </x:c>
      <x:c r="F98" s="55" t="str">
        <x:f>INDEX('MEP amendments'!$S$7:$S$315,MATCH($M98,'MEP amendments'!$AD$7:$AD$315,0))</x:f>
        <x:v>High</x:v>
      </x:c>
      <x:c r="G98" s="55" t="n">
        <x:f>COUNTIFS($A$7:$A$1047,A98,$B$7:$B$1047,B98,$E$7:$E$1047,1)</x:f>
        <x:v>54</x:v>
      </x:c>
      <x:c r="H98" s="68" t="n">
        <x:f>IF(E98=1,D98/G98,"")</x:f>
        <x:v>0.018518518518518517</x:v>
      </x:c>
      <x:c r="I98" s="55" t="n">
        <x:f>IF(AND(E98=1,COUNTIFS($A$7:A98,A98,$B$7:B98,B98,$E$7:E98,1)=1),1,0)</x:f>
        <x:v>0</x:v>
      </x:c>
      <x:c r="J98" s="64" t="str">
        <x:v>Official amendment</x:v>
      </x:c>
      <x:c r="K98" s="62" t="str">
        <x:v>Named signatory to tabled amendment</x:v>
      </x:c>
      <x:c r="L98" s="55" t="str">
        <x:v>No</x:v>
      </x:c>
      <x:c r="M98" s="55" t="str">
        <x:v>PET-MEP-112</x:v>
      </x:c>
    </x:row>
    <x:row r="99" ht="34" customHeight="1">
      <x:c r="A99" s="60" t="str">
        <x:v>Alexandre Varaut</x:v>
      </x:c>
      <x:c r="B99" s="60" t="str">
        <x:v>Digital Omnibus</x:v>
      </x:c>
      <x:c r="C99" s="61" t="str">
        <x:v>Amendment 250 — Recital 29 a (new)</x:v>
      </x:c>
      <x:c r="D99" s="65" t="n">
        <x:f>IF(INDEX('MEP amendments'!$AE$7:$AE$315,MATCH($M99,'MEP amendments'!$AD$7:$AD$315,0))=1,INDEX('MEP amendments'!$P$7:$P$315,MATCH($M99,'MEP amendments'!$AD$7:$AD$315,0)),"")</x:f>
        <x:v>1</x:v>
      </x:c>
      <x:c r="E99" s="60" t="n">
        <x:f>IF(AND(ISNUMBER(D99),INDEX('MEP amendments'!$T$7:$T$315,MATCH($M99,'MEP amendments'!$AD$7:$AD$315,0))="Yes"),1,0)</x:f>
        <x:v>1</x:v>
      </x:c>
      <x:c r="F99" s="60" t="str">
        <x:f>INDEX('MEP amendments'!$S$7:$S$315,MATCH($M99,'MEP amendments'!$AD$7:$AD$315,0))</x:f>
        <x:v>High</x:v>
      </x:c>
      <x:c r="G99" s="60" t="n">
        <x:f>COUNTIFS($A$7:$A$1047,A99,$B$7:$B$1047,B99,$E$7:$E$1047,1)</x:f>
        <x:v>54</x:v>
      </x:c>
      <x:c r="H99" s="67" t="n">
        <x:f>IF(E99=1,D99/G99,"")</x:f>
        <x:v>0.018518518518518517</x:v>
      </x:c>
      <x:c r="I99" s="60" t="n">
        <x:f>IF(AND(E99=1,COUNTIFS($A$7:A99,A99,$B$7:B99,B99,$E$7:E99,1)=1),1,0)</x:f>
        <x:v>0</x:v>
      </x:c>
      <x:c r="J99" s="63" t="str">
        <x:v>Official amendment</x:v>
      </x:c>
      <x:c r="K99" s="61" t="str">
        <x:v>Named signatory to tabled amendment</x:v>
      </x:c>
      <x:c r="L99" s="60" t="str">
        <x:v>No</x:v>
      </x:c>
      <x:c r="M99" s="60" t="str">
        <x:v>PET-MEP-114</x:v>
      </x:c>
    </x:row>
    <x:row r="100" ht="34" customHeight="1">
      <x:c r="A100" s="55" t="str">
        <x:v>Alexandre Varaut</x:v>
      </x:c>
      <x:c r="B100" s="55" t="str">
        <x:v>Digital Omnibus</x:v>
      </x:c>
      <x:c r="C100" s="62" t="str">
        <x:v>Amendment 257 — Recital 30</x:v>
      </x:c>
      <x:c r="D100" s="66" t="n">
        <x:f>IF(INDEX('MEP amendments'!$AE$7:$AE$315,MATCH($M100,'MEP amendments'!$AD$7:$AD$315,0))=1,INDEX('MEP amendments'!$P$7:$P$315,MATCH($M100,'MEP amendments'!$AD$7:$AD$315,0)),"")</x:f>
        <x:v>0</x:v>
      </x:c>
      <x:c r="E100" s="55" t="n">
        <x:f>IF(AND(ISNUMBER(D100),INDEX('MEP amendments'!$T$7:$T$315,MATCH($M100,'MEP amendments'!$AD$7:$AD$315,0))="Yes"),1,0)</x:f>
        <x:v>1</x:v>
      </x:c>
      <x:c r="F100" s="55" t="str">
        <x:f>INDEX('MEP amendments'!$S$7:$S$315,MATCH($M100,'MEP amendments'!$AD$7:$AD$315,0))</x:f>
        <x:v>High</x:v>
      </x:c>
      <x:c r="G100" s="55" t="n">
        <x:f>COUNTIFS($A$7:$A$1047,A100,$B$7:$B$1047,B100,$E$7:$E$1047,1)</x:f>
        <x:v>54</x:v>
      </x:c>
      <x:c r="H100" s="68" t="n">
        <x:f>IF(E100=1,D100/G100,"")</x:f>
        <x:v>0</x:v>
      </x:c>
      <x:c r="I100" s="55" t="n">
        <x:f>IF(AND(E100=1,COUNTIFS($A$7:A100,A100,$B$7:B100,B100,$E$7:E100,1)=1),1,0)</x:f>
        <x:v>0</x:v>
      </x:c>
      <x:c r="J100" s="64" t="str">
        <x:v>Official amendment</x:v>
      </x:c>
      <x:c r="K100" s="62" t="str">
        <x:v>Named signatory to tabled amendment</x:v>
      </x:c>
      <x:c r="L100" s="55" t="str">
        <x:v>No</x:v>
      </x:c>
      <x:c r="M100" s="55" t="str">
        <x:v>PET-MEP-115</x:v>
      </x:c>
    </x:row>
    <x:row r="101" ht="34" customHeight="1">
      <x:c r="A101" s="60" t="str">
        <x:v>Alexandre Varaut</x:v>
      </x:c>
      <x:c r="B101" s="60" t="str">
        <x:v>Digital Omnibus</x:v>
      </x:c>
      <x:c r="C101" s="61" t="str">
        <x:v>Amendment 400 — Recital 42 a (new)</x:v>
      </x:c>
      <x:c r="D101" s="65" t="n">
        <x:f>IF(INDEX('MEP amendments'!$AE$7:$AE$315,MATCH($M101,'MEP amendments'!$AD$7:$AD$315,0))=1,INDEX('MEP amendments'!$P$7:$P$315,MATCH($M101,'MEP amendments'!$AD$7:$AD$315,0)),"")</x:f>
        <x:v>1</x:v>
      </x:c>
      <x:c r="E101" s="60" t="n">
        <x:f>IF(AND(ISNUMBER(D101),INDEX('MEP amendments'!$T$7:$T$315,MATCH($M101,'MEP amendments'!$AD$7:$AD$315,0))="Yes"),1,0)</x:f>
        <x:v>1</x:v>
      </x:c>
      <x:c r="F101" s="60" t="str">
        <x:f>INDEX('MEP amendments'!$S$7:$S$315,MATCH($M101,'MEP amendments'!$AD$7:$AD$315,0))</x:f>
        <x:v>High</x:v>
      </x:c>
      <x:c r="G101" s="60" t="n">
        <x:f>COUNTIFS($A$7:$A$1047,A101,$B$7:$B$1047,B101,$E$7:$E$1047,1)</x:f>
        <x:v>54</x:v>
      </x:c>
      <x:c r="H101" s="67" t="n">
        <x:f>IF(E101=1,D101/G101,"")</x:f>
        <x:v>0.018518518518518517</x:v>
      </x:c>
      <x:c r="I101" s="60" t="n">
        <x:f>IF(AND(E101=1,COUNTIFS($A$7:A101,A101,$B$7:B101,B101,$E$7:E101,1)=1),1,0)</x:f>
        <x:v>0</x:v>
      </x:c>
      <x:c r="J101" s="63" t="str">
        <x:v>Official amendment</x:v>
      </x:c>
      <x:c r="K101" s="61" t="str">
        <x:v>Named signatory to tabled amendment</x:v>
      </x:c>
      <x:c r="L101" s="60" t="str">
        <x:v>No</x:v>
      </x:c>
      <x:c r="M101" s="60" t="str">
        <x:v>PET-MEP-141</x:v>
      </x:c>
    </x:row>
    <x:row r="102" ht="34" customHeight="1">
      <x:c r="A102" s="55" t="str">
        <x:v>Alexandre Varaut</x:v>
      </x:c>
      <x:c r="B102" s="55" t="str">
        <x:v>Digital Omnibus</x:v>
      </x:c>
      <x:c r="C102" s="62" t="str">
        <x:v>Amendment 473; Recital 46 a (new)</x:v>
      </x:c>
      <x:c r="D102" s="66" t="n">
        <x:f>IF(INDEX('MEP amendments'!$AE$7:$AE$315,MATCH($M102,'MEP amendments'!$AD$7:$AD$315,0))=1,INDEX('MEP amendments'!$P$7:$P$315,MATCH($M102,'MEP amendments'!$AD$7:$AD$315,0)),"")</x:f>
        <x:v>1</x:v>
      </x:c>
      <x:c r="E102" s="55" t="n">
        <x:f>IF(AND(ISNUMBER(D102),INDEX('MEP amendments'!$T$7:$T$315,MATCH($M102,'MEP amendments'!$AD$7:$AD$315,0))="Yes"),1,0)</x:f>
        <x:v>1</x:v>
      </x:c>
      <x:c r="F102" s="55" t="str">
        <x:f>INDEX('MEP amendments'!$S$7:$S$315,MATCH($M102,'MEP amendments'!$AD$7:$AD$315,0))</x:f>
        <x:v>High</x:v>
      </x:c>
      <x:c r="G102" s="55" t="n">
        <x:f>COUNTIFS($A$7:$A$1047,A102,$B$7:$B$1047,B102,$E$7:$E$1047,1)</x:f>
        <x:v>54</x:v>
      </x:c>
      <x:c r="H102" s="68" t="n">
        <x:f>IF(E102=1,D102/G102,"")</x:f>
        <x:v>0.018518518518518517</x:v>
      </x:c>
      <x:c r="I102" s="55" t="n">
        <x:f>IF(AND(E102=1,COUNTIFS($A$7:A102,A102,$B$7:B102,B102,$E$7:E102,1)=1),1,0)</x:f>
        <x:v>0</x:v>
      </x:c>
      <x:c r="J102" s="64" t="str">
        <x:v>Official amendment</x:v>
      </x:c>
      <x:c r="K102" s="62" t="str">
        <x:v>Named signatory to tabled amendment</x:v>
      </x:c>
      <x:c r="L102" s="55" t="str">
        <x:v>No</x:v>
      </x:c>
      <x:c r="M102" s="55" t="str">
        <x:v>PET-MEP-149</x:v>
      </x:c>
    </x:row>
    <x:row r="103" ht="34" customHeight="1">
      <x:c r="A103" s="60" t="str">
        <x:v>Alexandre Varaut</x:v>
      </x:c>
      <x:c r="B103" s="60" t="str">
        <x:v>Digital Omnibus</x:v>
      </x:c>
      <x:c r="C103" s="61" t="str">
        <x:v>Amendment 530 — Article 1 – paragraph 1 – point 1 – point a Regulation (EU) 2023/2854 Article 1 – Paragraph 1 – point ea a (new)</x:v>
      </x:c>
      <x:c r="D103" s="65" t="n">
        <x:f>IF(INDEX('MEP amendments'!$AE$7:$AE$315,MATCH($M103,'MEP amendments'!$AD$7:$AD$315,0))=1,INDEX('MEP amendments'!$P$7:$P$315,MATCH($M103,'MEP amendments'!$AD$7:$AD$315,0)),"")</x:f>
        <x:v>1</x:v>
      </x:c>
      <x:c r="E103" s="60" t="n">
        <x:f>IF(AND(ISNUMBER(D103),INDEX('MEP amendments'!$T$7:$T$315,MATCH($M103,'MEP amendments'!$AD$7:$AD$315,0))="Yes"),1,0)</x:f>
        <x:v>1</x:v>
      </x:c>
      <x:c r="F103" s="60" t="str">
        <x:f>INDEX('MEP amendments'!$S$7:$S$315,MATCH($M103,'MEP amendments'!$AD$7:$AD$315,0))</x:f>
        <x:v>High</x:v>
      </x:c>
      <x:c r="G103" s="60" t="n">
        <x:f>COUNTIFS($A$7:$A$1047,A103,$B$7:$B$1047,B103,$E$7:$E$1047,1)</x:f>
        <x:v>54</x:v>
      </x:c>
      <x:c r="H103" s="67" t="n">
        <x:f>IF(E103=1,D103/G103,"")</x:f>
        <x:v>0.018518518518518517</x:v>
      </x:c>
      <x:c r="I103" s="60" t="n">
        <x:f>IF(AND(E103=1,COUNTIFS($A$7:A103,A103,$B$7:B103,B103,$E$7:E103,1)=1),1,0)</x:f>
        <x:v>0</x:v>
      </x:c>
      <x:c r="J103" s="63" t="str">
        <x:v>Official amendment</x:v>
      </x:c>
      <x:c r="K103" s="61" t="str">
        <x:v>Named signatory to tabled amendment</x:v>
      </x:c>
      <x:c r="L103" s="60" t="str">
        <x:v>No</x:v>
      </x:c>
      <x:c r="M103" s="60" t="str">
        <x:v>PET-MEP-151</x:v>
      </x:c>
    </x:row>
    <x:row r="104" ht="34" customHeight="1">
      <x:c r="A104" s="55" t="str">
        <x:v>Alexandre Varaut</x:v>
      </x:c>
      <x:c r="B104" s="55" t="str">
        <x:v>Digital Omnibus</x:v>
      </x:c>
      <x:c r="C104" s="62" t="str">
        <x:v>Amendment 533 — Article 1 – paragraph 1 – point 1 – point a Regulation (EU) 2023/2854 Article 1 – Paragraph 1 – point ea d (new)</x:v>
      </x:c>
      <x:c r="D104" s="66" t="n">
        <x:f>IF(INDEX('MEP amendments'!$AE$7:$AE$315,MATCH($M104,'MEP amendments'!$AD$7:$AD$315,0))=1,INDEX('MEP amendments'!$P$7:$P$315,MATCH($M104,'MEP amendments'!$AD$7:$AD$315,0)),"")</x:f>
        <x:v>1</x:v>
      </x:c>
      <x:c r="E104" s="55" t="n">
        <x:f>IF(AND(ISNUMBER(D104),INDEX('MEP amendments'!$T$7:$T$315,MATCH($M104,'MEP amendments'!$AD$7:$AD$315,0))="Yes"),1,0)</x:f>
        <x:v>1</x:v>
      </x:c>
      <x:c r="F104" s="55" t="str">
        <x:f>INDEX('MEP amendments'!$S$7:$S$315,MATCH($M104,'MEP amendments'!$AD$7:$AD$315,0))</x:f>
        <x:v>Medium</x:v>
      </x:c>
      <x:c r="G104" s="55" t="n">
        <x:f>COUNTIFS($A$7:$A$1047,A104,$B$7:$B$1047,B104,$E$7:$E$1047,1)</x:f>
        <x:v>54</x:v>
      </x:c>
      <x:c r="H104" s="68" t="n">
        <x:f>IF(E104=1,D104/G104,"")</x:f>
        <x:v>0.018518518518518517</x:v>
      </x:c>
      <x:c r="I104" s="55" t="n">
        <x:f>IF(AND(E104=1,COUNTIFS($A$7:A104,A104,$B$7:B104,B104,$E$7:E104,1)=1),1,0)</x:f>
        <x:v>0</x:v>
      </x:c>
      <x:c r="J104" s="64" t="str">
        <x:v>Official amendment</x:v>
      </x:c>
      <x:c r="K104" s="62" t="str">
        <x:v>Named signatory to tabled amendment</x:v>
      </x:c>
      <x:c r="L104" s="55" t="str">
        <x:v>No</x:v>
      </x:c>
      <x:c r="M104" s="55" t="str">
        <x:v>PET-MEP-152</x:v>
      </x:c>
    </x:row>
    <x:row r="105" ht="34" customHeight="1">
      <x:c r="A105" s="60" t="str">
        <x:v>Alexandre Varaut</x:v>
      </x:c>
      <x:c r="B105" s="60" t="str">
        <x:v>Digital Omnibus</x:v>
      </x:c>
      <x:c r="C105" s="61" t="str">
        <x:v>Amendment 579 — Article 1 – paragraph 1 – point 2 – point e Regulation (EU) 2023/2854 Article 2 – point 54</x:v>
      </x:c>
      <x:c r="D105" s="65" t="n">
        <x:f>IF(INDEX('MEP amendments'!$AE$7:$AE$315,MATCH($M105,'MEP amendments'!$AD$7:$AD$315,0))=1,INDEX('MEP amendments'!$P$7:$P$315,MATCH($M105,'MEP amendments'!$AD$7:$AD$315,0)),"")</x:f>
        <x:v>1</x:v>
      </x:c>
      <x:c r="E105" s="60" t="n">
        <x:f>IF(AND(ISNUMBER(D105),INDEX('MEP amendments'!$T$7:$T$315,MATCH($M105,'MEP amendments'!$AD$7:$AD$315,0))="Yes"),1,0)</x:f>
        <x:v>1</x:v>
      </x:c>
      <x:c r="F105" s="60" t="str">
        <x:f>INDEX('MEP amendments'!$S$7:$S$315,MATCH($M105,'MEP amendments'!$AD$7:$AD$315,0))</x:f>
        <x:v>High</x:v>
      </x:c>
      <x:c r="G105" s="60" t="n">
        <x:f>COUNTIFS($A$7:$A$1047,A105,$B$7:$B$1047,B105,$E$7:$E$1047,1)</x:f>
        <x:v>54</x:v>
      </x:c>
      <x:c r="H105" s="67" t="n">
        <x:f>IF(E105=1,D105/G105,"")</x:f>
        <x:v>0.018518518518518517</x:v>
      </x:c>
      <x:c r="I105" s="60" t="n">
        <x:f>IF(AND(E105=1,COUNTIFS($A$7:A105,A105,$B$7:B105,B105,$E$7:E105,1)=1),1,0)</x:f>
        <x:v>0</x:v>
      </x:c>
      <x:c r="J105" s="63" t="str">
        <x:v>Official amendment</x:v>
      </x:c>
      <x:c r="K105" s="61" t="str">
        <x:v>Named signatory to tabled amendment</x:v>
      </x:c>
      <x:c r="L105" s="60" t="str">
        <x:v>No</x:v>
      </x:c>
      <x:c r="M105" s="60" t="str">
        <x:v>PET-MEP-154</x:v>
      </x:c>
    </x:row>
    <x:row r="106" ht="34" customHeight="1">
      <x:c r="A106" s="55" t="str">
        <x:v>Alexandre Varaut</x:v>
      </x:c>
      <x:c r="B106" s="55" t="str">
        <x:v>Digital Omnibus</x:v>
      </x:c>
      <x:c r="C106" s="62" t="str">
        <x:v>Amendment 585 — Article 1 – paragraph 1 – point 2 – point e Regulation (EU) 2023/2854 Article 2 – point 61a (new)</x:v>
      </x:c>
      <x:c r="D106" s="66" t="n">
        <x:f>IF(INDEX('MEP amendments'!$AE$7:$AE$315,MATCH($M106,'MEP amendments'!$AD$7:$AD$315,0))=1,INDEX('MEP amendments'!$P$7:$P$315,MATCH($M106,'MEP amendments'!$AD$7:$AD$315,0)),"")</x:f>
        <x:v>0</x:v>
      </x:c>
      <x:c r="E106" s="55" t="n">
        <x:f>IF(AND(ISNUMBER(D106),INDEX('MEP amendments'!$T$7:$T$315,MATCH($M106,'MEP amendments'!$AD$7:$AD$315,0))="Yes"),1,0)</x:f>
        <x:v>1</x:v>
      </x:c>
      <x:c r="F106" s="55" t="str">
        <x:f>INDEX('MEP amendments'!$S$7:$S$315,MATCH($M106,'MEP amendments'!$AD$7:$AD$315,0))</x:f>
        <x:v>High</x:v>
      </x:c>
      <x:c r="G106" s="55" t="n">
        <x:f>COUNTIFS($A$7:$A$1047,A106,$B$7:$B$1047,B106,$E$7:$E$1047,1)</x:f>
        <x:v>54</x:v>
      </x:c>
      <x:c r="H106" s="68" t="n">
        <x:f>IF(E106=1,D106/G106,"")</x:f>
        <x:v>0</x:v>
      </x:c>
      <x:c r="I106" s="55" t="n">
        <x:f>IF(AND(E106=1,COUNTIFS($A$7:A106,A106,$B$7:B106,B106,$E$7:E106,1)=1),1,0)</x:f>
        <x:v>0</x:v>
      </x:c>
      <x:c r="J106" s="64" t="str">
        <x:v>Official amendment</x:v>
      </x:c>
      <x:c r="K106" s="62" t="str">
        <x:v>Named signatory to tabled amendment</x:v>
      </x:c>
      <x:c r="L106" s="55" t="str">
        <x:v>No</x:v>
      </x:c>
      <x:c r="M106" s="55" t="str">
        <x:v>PET-MEP-155</x:v>
      </x:c>
    </x:row>
    <x:row r="107" ht="34" customHeight="1">
      <x:c r="A107" s="60" t="str">
        <x:v>Alexandre Varaut</x:v>
      </x:c>
      <x:c r="B107" s="60" t="str">
        <x:v>Digital Omnibus</x:v>
      </x:c>
      <x:c r="C107" s="61" t="str">
        <x:v>Amendment 586 — Article 1 – paragraph 1 – point 2 – point e Regulation (EU) 2023/2854 Article 2 – point 61b (new)</x:v>
      </x:c>
      <x:c r="D107" s="65" t="n">
        <x:f>IF(INDEX('MEP amendments'!$AE$7:$AE$315,MATCH($M107,'MEP amendments'!$AD$7:$AD$315,0))=1,INDEX('MEP amendments'!$P$7:$P$315,MATCH($M107,'MEP amendments'!$AD$7:$AD$315,0)),"")</x:f>
        <x:v>1</x:v>
      </x:c>
      <x:c r="E107" s="60" t="n">
        <x:f>IF(AND(ISNUMBER(D107),INDEX('MEP amendments'!$T$7:$T$315,MATCH($M107,'MEP amendments'!$AD$7:$AD$315,0))="Yes"),1,0)</x:f>
        <x:v>1</x:v>
      </x:c>
      <x:c r="F107" s="60" t="str">
        <x:f>INDEX('MEP amendments'!$S$7:$S$315,MATCH($M107,'MEP amendments'!$AD$7:$AD$315,0))</x:f>
        <x:v>High</x:v>
      </x:c>
      <x:c r="G107" s="60" t="n">
        <x:f>COUNTIFS($A$7:$A$1047,A107,$B$7:$B$1047,B107,$E$7:$E$1047,1)</x:f>
        <x:v>54</x:v>
      </x:c>
      <x:c r="H107" s="67" t="n">
        <x:f>IF(E107=1,D107/G107,"")</x:f>
        <x:v>0.018518518518518517</x:v>
      </x:c>
      <x:c r="I107" s="60" t="n">
        <x:f>IF(AND(E107=1,COUNTIFS($A$7:A107,A107,$B$7:B107,B107,$E$7:E107,1)=1),1,0)</x:f>
        <x:v>0</x:v>
      </x:c>
      <x:c r="J107" s="63" t="str">
        <x:v>Official amendment</x:v>
      </x:c>
      <x:c r="K107" s="61" t="str">
        <x:v>Named signatory to tabled amendment</x:v>
      </x:c>
      <x:c r="L107" s="60" t="str">
        <x:v>No</x:v>
      </x:c>
      <x:c r="M107" s="60" t="str">
        <x:v>PET-MEP-156</x:v>
      </x:c>
    </x:row>
    <x:row r="108" ht="34" customHeight="1">
      <x:c r="A108" s="55" t="str">
        <x:v>Alexandre Varaut</x:v>
      </x:c>
      <x:c r="B108" s="55" t="str">
        <x:v>Digital Omnibus</x:v>
      </x:c>
      <x:c r="C108" s="62" t="str">
        <x:v>Amendment 644 — Article 1 – paragraph 1 – point 7 Regulation (EU) 2023/2854 Article 15a – paragraph 2</x:v>
      </x:c>
      <x:c r="D108" s="66" t="n">
        <x:f>IF(INDEX('MEP amendments'!$AE$7:$AE$315,MATCH($M108,'MEP amendments'!$AD$7:$AD$315,0))=1,INDEX('MEP amendments'!$P$7:$P$315,MATCH($M108,'MEP amendments'!$AD$7:$AD$315,0)),"")</x:f>
        <x:v>1</x:v>
      </x:c>
      <x:c r="E108" s="55" t="n">
        <x:f>IF(AND(ISNUMBER(D108),INDEX('MEP amendments'!$T$7:$T$315,MATCH($M108,'MEP amendments'!$AD$7:$AD$315,0))="Yes"),1,0)</x:f>
        <x:v>1</x:v>
      </x:c>
      <x:c r="F108" s="55" t="str">
        <x:f>INDEX('MEP amendments'!$S$7:$S$315,MATCH($M108,'MEP amendments'!$AD$7:$AD$315,0))</x:f>
        <x:v>High</x:v>
      </x:c>
      <x:c r="G108" s="55" t="n">
        <x:f>COUNTIFS($A$7:$A$1047,A108,$B$7:$B$1047,B108,$E$7:$E$1047,1)</x:f>
        <x:v>54</x:v>
      </x:c>
      <x:c r="H108" s="68" t="n">
        <x:f>IF(E108=1,D108/G108,"")</x:f>
        <x:v>0.018518518518518517</x:v>
      </x:c>
      <x:c r="I108" s="55" t="n">
        <x:f>IF(AND(E108=1,COUNTIFS($A$7:A108,A108,$B$7:B108,B108,$E$7:E108,1)=1),1,0)</x:f>
        <x:v>0</x:v>
      </x:c>
      <x:c r="J108" s="64" t="str">
        <x:v>Official amendment</x:v>
      </x:c>
      <x:c r="K108" s="62" t="str">
        <x:v>Named signatory to tabled amendment</x:v>
      </x:c>
      <x:c r="L108" s="55" t="str">
        <x:v>No</x:v>
      </x:c>
      <x:c r="M108" s="55" t="str">
        <x:v>PET-MEP-160</x:v>
      </x:c>
    </x:row>
    <x:row r="109" ht="34" customHeight="1">
      <x:c r="A109" s="60" t="str">
        <x:v>Alexandre Varaut</x:v>
      </x:c>
      <x:c r="B109" s="60" t="str">
        <x:v>Digital Omnibus</x:v>
      </x:c>
      <x:c r="C109" s="61" t="str">
        <x:v>Amendment 646 — Article 1 – paragraph 1 – point 7 Regulation (EU) 2023/2854 Article 15a – paragraph 2</x:v>
      </x:c>
      <x:c r="D109" s="65" t="n">
        <x:f>IF(INDEX('MEP amendments'!$AE$7:$AE$315,MATCH($M109,'MEP amendments'!$AD$7:$AD$315,0))=1,INDEX('MEP amendments'!$P$7:$P$315,MATCH($M109,'MEP amendments'!$AD$7:$AD$315,0)),"")</x:f>
        <x:v>0</x:v>
      </x:c>
      <x:c r="E109" s="60" t="n">
        <x:f>IF(AND(ISNUMBER(D109),INDEX('MEP amendments'!$T$7:$T$315,MATCH($M109,'MEP amendments'!$AD$7:$AD$315,0))="Yes"),1,0)</x:f>
        <x:v>1</x:v>
      </x:c>
      <x:c r="F109" s="60" t="str">
        <x:f>INDEX('MEP amendments'!$S$7:$S$315,MATCH($M109,'MEP amendments'!$AD$7:$AD$315,0))</x:f>
        <x:v>High</x:v>
      </x:c>
      <x:c r="G109" s="60" t="n">
        <x:f>COUNTIFS($A$7:$A$1047,A109,$B$7:$B$1047,B109,$E$7:$E$1047,1)</x:f>
        <x:v>54</x:v>
      </x:c>
      <x:c r="H109" s="67" t="n">
        <x:f>IF(E109=1,D109/G109,"")</x:f>
        <x:v>0</x:v>
      </x:c>
      <x:c r="I109" s="60" t="n">
        <x:f>IF(AND(E109=1,COUNTIFS($A$7:A109,A109,$B$7:B109,B109,$E$7:E109,1)=1),1,0)</x:f>
        <x:v>0</x:v>
      </x:c>
      <x:c r="J109" s="63" t="str">
        <x:v>Official amendment</x:v>
      </x:c>
      <x:c r="K109" s="61" t="str">
        <x:v>Named signatory to tabled amendment</x:v>
      </x:c>
      <x:c r="L109" s="60" t="str">
        <x:v>No</x:v>
      </x:c>
      <x:c r="M109" s="60" t="str">
        <x:v>PET-MEP-162</x:v>
      </x:c>
    </x:row>
    <x:row r="110" ht="34" customHeight="1">
      <x:c r="A110" s="55" t="str">
        <x:v>Alexandre Varaut</x:v>
      </x:c>
      <x:c r="B110" s="55" t="str">
        <x:v>Digital Omnibus</x:v>
      </x:c>
      <x:c r="C110" s="62" t="str">
        <x:v>Amendment 717 — Article 1 – paragraph 1 – point 18 Regulation (EU) 2023/2854 Article 32a (new) – paragraph 1a (new)</x:v>
      </x:c>
      <x:c r="D110" s="66" t="n">
        <x:f>IF(INDEX('MEP amendments'!$AE$7:$AE$315,MATCH($M110,'MEP amendments'!$AD$7:$AD$315,0))=1,INDEX('MEP amendments'!$P$7:$P$315,MATCH($M110,'MEP amendments'!$AD$7:$AD$315,0)),"")</x:f>
        <x:v>1</x:v>
      </x:c>
      <x:c r="E110" s="55" t="n">
        <x:f>IF(AND(ISNUMBER(D110),INDEX('MEP amendments'!$T$7:$T$315,MATCH($M110,'MEP amendments'!$AD$7:$AD$315,0))="Yes"),1,0)</x:f>
        <x:v>1</x:v>
      </x:c>
      <x:c r="F110" s="55" t="str">
        <x:f>INDEX('MEP amendments'!$S$7:$S$315,MATCH($M110,'MEP amendments'!$AD$7:$AD$315,0))</x:f>
        <x:v>High</x:v>
      </x:c>
      <x:c r="G110" s="55" t="n">
        <x:f>COUNTIFS($A$7:$A$1047,A110,$B$7:$B$1047,B110,$E$7:$E$1047,1)</x:f>
        <x:v>54</x:v>
      </x:c>
      <x:c r="H110" s="68" t="n">
        <x:f>IF(E110=1,D110/G110,"")</x:f>
        <x:v>0.018518518518518517</x:v>
      </x:c>
      <x:c r="I110" s="55" t="n">
        <x:f>IF(AND(E110=1,COUNTIFS($A$7:A110,A110,$B$7:B110,B110,$E$7:E110,1)=1),1,0)</x:f>
        <x:v>0</x:v>
      </x:c>
      <x:c r="J110" s="64" t="str">
        <x:v>Official amendment</x:v>
      </x:c>
      <x:c r="K110" s="62" t="str">
        <x:v>Named signatory to tabled amendment</x:v>
      </x:c>
      <x:c r="L110" s="55" t="str">
        <x:v>No</x:v>
      </x:c>
      <x:c r="M110" s="55" t="str">
        <x:v>PET-MEP-166</x:v>
      </x:c>
    </x:row>
    <x:row r="111" ht="34" customHeight="1">
      <x:c r="A111" s="60" t="str">
        <x:v>Alexandre Varaut</x:v>
      </x:c>
      <x:c r="B111" s="60" t="str">
        <x:v>Digital Omnibus</x:v>
      </x:c>
      <x:c r="C111" s="61" t="str">
        <x:v>Amendment 730 — Article 1 – paragraph 1 – point 18 Regulation (EU) 2023/2854 Article 32c – paragraph 1 – point c</x:v>
      </x:c>
      <x:c r="D111" s="65" t="n">
        <x:f>IF(INDEX('MEP amendments'!$AE$7:$AE$315,MATCH($M111,'MEP amendments'!$AD$7:$AD$315,0))=1,INDEX('MEP amendments'!$P$7:$P$315,MATCH($M111,'MEP amendments'!$AD$7:$AD$315,0)),"")</x:f>
        <x:v>2</x:v>
      </x:c>
      <x:c r="E111" s="60" t="n">
        <x:f>IF(AND(ISNUMBER(D111),INDEX('MEP amendments'!$T$7:$T$315,MATCH($M111,'MEP amendments'!$AD$7:$AD$315,0))="Yes"),1,0)</x:f>
        <x:v>1</x:v>
      </x:c>
      <x:c r="F111" s="60" t="str">
        <x:f>INDEX('MEP amendments'!$S$7:$S$315,MATCH($M111,'MEP amendments'!$AD$7:$AD$315,0))</x:f>
        <x:v>High</x:v>
      </x:c>
      <x:c r="G111" s="60" t="n">
        <x:f>COUNTIFS($A$7:$A$1047,A111,$B$7:$B$1047,B111,$E$7:$E$1047,1)</x:f>
        <x:v>54</x:v>
      </x:c>
      <x:c r="H111" s="67" t="n">
        <x:f>IF(E111=1,D111/G111,"")</x:f>
        <x:v>0.037037037037037035</x:v>
      </x:c>
      <x:c r="I111" s="60" t="n">
        <x:f>IF(AND(E111=1,COUNTIFS($A$7:A111,A111,$B$7:B111,B111,$E$7:E111,1)=1),1,0)</x:f>
        <x:v>0</x:v>
      </x:c>
      <x:c r="J111" s="63" t="str">
        <x:v>Official amendment</x:v>
      </x:c>
      <x:c r="K111" s="61" t="str">
        <x:v>Named signatory to tabled amendment</x:v>
      </x:c>
      <x:c r="L111" s="60" t="str">
        <x:v>No</x:v>
      </x:c>
      <x:c r="M111" s="60" t="str">
        <x:v>PET-MEP-167</x:v>
      </x:c>
    </x:row>
    <x:row r="112" ht="34" customHeight="1">
      <x:c r="A112" s="55" t="str">
        <x:v>Alexandre Varaut</x:v>
      </x:c>
      <x:c r="B112" s="55" t="str">
        <x:v>Digital Omnibus</x:v>
      </x:c>
      <x:c r="C112" s="62" t="str">
        <x:v>Amendment 772 — Article 1 – paragraph 1 – point 18 Regulation (EU) 2023/2854 Article 32f – paragraph 5a (new)</x:v>
      </x:c>
      <x:c r="D112" s="66" t="n">
        <x:f>IF(INDEX('MEP amendments'!$AE$7:$AE$315,MATCH($M112,'MEP amendments'!$AD$7:$AD$315,0))=1,INDEX('MEP amendments'!$P$7:$P$315,MATCH($M112,'MEP amendments'!$AD$7:$AD$315,0)),"")</x:f>
        <x:v>2</x:v>
      </x:c>
      <x:c r="E112" s="55" t="n">
        <x:f>IF(AND(ISNUMBER(D112),INDEX('MEP amendments'!$T$7:$T$315,MATCH($M112,'MEP amendments'!$AD$7:$AD$315,0))="Yes"),1,0)</x:f>
        <x:v>1</x:v>
      </x:c>
      <x:c r="F112" s="55" t="str">
        <x:f>INDEX('MEP amendments'!$S$7:$S$315,MATCH($M112,'MEP amendments'!$AD$7:$AD$315,0))</x:f>
        <x:v>High</x:v>
      </x:c>
      <x:c r="G112" s="55" t="n">
        <x:f>COUNTIFS($A$7:$A$1047,A112,$B$7:$B$1047,B112,$E$7:$E$1047,1)</x:f>
        <x:v>54</x:v>
      </x:c>
      <x:c r="H112" s="68" t="n">
        <x:f>IF(E112=1,D112/G112,"")</x:f>
        <x:v>0.037037037037037035</x:v>
      </x:c>
      <x:c r="I112" s="55" t="n">
        <x:f>IF(AND(E112=1,COUNTIFS($A$7:A112,A112,$B$7:B112,B112,$E$7:E112,1)=1),1,0)</x:f>
        <x:v>0</x:v>
      </x:c>
      <x:c r="J112" s="64" t="str">
        <x:v>Official amendment</x:v>
      </x:c>
      <x:c r="K112" s="62" t="str">
        <x:v>Named signatory to tabled amendment</x:v>
      </x:c>
      <x:c r="L112" s="55" t="str">
        <x:v>No</x:v>
      </x:c>
      <x:c r="M112" s="55" t="str">
        <x:v>PET-MEP-170</x:v>
      </x:c>
    </x:row>
    <x:row r="113" ht="34" customHeight="1">
      <x:c r="A113" s="60" t="str">
        <x:v>Alexandre Varaut</x:v>
      </x:c>
      <x:c r="B113" s="60" t="str">
        <x:v>Digital Omnibus</x:v>
      </x:c>
      <x:c r="C113" s="61" t="str">
        <x:v>Amendment 793: proposed Data Act Art32i(1a)</x:v>
      </x:c>
      <x:c r="D113" s="65" t="n">
        <x:f>IF(INDEX('MEP amendments'!$AE$7:$AE$315,MATCH($M113,'MEP amendments'!$AD$7:$AD$315,0))=1,INDEX('MEP amendments'!$P$7:$P$315,MATCH($M113,'MEP amendments'!$AD$7:$AD$315,0)),"")</x:f>
        <x:v>2</x:v>
      </x:c>
      <x:c r="E113" s="60" t="n">
        <x:f>IF(AND(ISNUMBER(D113),INDEX('MEP amendments'!$T$7:$T$315,MATCH($M113,'MEP amendments'!$AD$7:$AD$315,0))="Yes"),1,0)</x:f>
        <x:v>1</x:v>
      </x:c>
      <x:c r="F113" s="60" t="str">
        <x:f>INDEX('MEP amendments'!$S$7:$S$315,MATCH($M113,'MEP amendments'!$AD$7:$AD$315,0))</x:f>
        <x:v>High</x:v>
      </x:c>
      <x:c r="G113" s="60" t="n">
        <x:f>COUNTIFS($A$7:$A$1047,A113,$B$7:$B$1047,B113,$E$7:$E$1047,1)</x:f>
        <x:v>54</x:v>
      </x:c>
      <x:c r="H113" s="67" t="n">
        <x:f>IF(E113=1,D113/G113,"")</x:f>
        <x:v>0.037037037037037035</x:v>
      </x:c>
      <x:c r="I113" s="60" t="n">
        <x:f>IF(AND(E113=1,COUNTIFS($A$7:A113,A113,$B$7:B113,B113,$E$7:E113,1)=1),1,0)</x:f>
        <x:v>0</x:v>
      </x:c>
      <x:c r="J113" s="63" t="str">
        <x:v>Official amendment</x:v>
      </x:c>
      <x:c r="K113" s="61" t="str">
        <x:v>Named joint proposers/signatories</x:v>
      </x:c>
      <x:c r="L113" s="60" t="str">
        <x:v>No</x:v>
      </x:c>
      <x:c r="M113" s="60" t="str">
        <x:v>PET-MEP-171</x:v>
      </x:c>
    </x:row>
    <x:row r="114" ht="34" customHeight="1">
      <x:c r="A114" s="55" t="str">
        <x:v>Alexandre Varaut</x:v>
      </x:c>
      <x:c r="B114" s="55" t="str">
        <x:v>Digital Omnibus</x:v>
      </x:c>
      <x:c r="C114" s="62" t="str">
        <x:v>Amendment 803: proposed Data Act Art32j(2a), justification</x:v>
      </x:c>
      <x:c r="D114" s="66" t="n">
        <x:f>IF(INDEX('MEP amendments'!$AE$7:$AE$315,MATCH($M114,'MEP amendments'!$AD$7:$AD$315,0))=1,INDEX('MEP amendments'!$P$7:$P$315,MATCH($M114,'MEP amendments'!$AD$7:$AD$315,0)),"")</x:f>
        <x:v>0</x:v>
      </x:c>
      <x:c r="E114" s="55" t="n">
        <x:f>IF(AND(ISNUMBER(D114),INDEX('MEP amendments'!$T$7:$T$315,MATCH($M114,'MEP amendments'!$AD$7:$AD$315,0))="Yes"),1,0)</x:f>
        <x:v>1</x:v>
      </x:c>
      <x:c r="F114" s="55" t="str">
        <x:f>INDEX('MEP amendments'!$S$7:$S$315,MATCH($M114,'MEP amendments'!$AD$7:$AD$315,0))</x:f>
        <x:v>Medium</x:v>
      </x:c>
      <x:c r="G114" s="55" t="n">
        <x:f>COUNTIFS($A$7:$A$1047,A114,$B$7:$B$1047,B114,$E$7:$E$1047,1)</x:f>
        <x:v>54</x:v>
      </x:c>
      <x:c r="H114" s="68" t="n">
        <x:f>IF(E114=1,D114/G114,"")</x:f>
        <x:v>0</x:v>
      </x:c>
      <x:c r="I114" s="55" t="n">
        <x:f>IF(AND(E114=1,COUNTIFS($A$7:A114,A114,$B$7:B114,B114,$E$7:E114,1)=1),1,0)</x:f>
        <x:v>0</x:v>
      </x:c>
      <x:c r="J114" s="64" t="str">
        <x:v>Official amendment</x:v>
      </x:c>
      <x:c r="K114" s="62" t="str">
        <x:v>Named joint proposers/signatories</x:v>
      </x:c>
      <x:c r="L114" s="55" t="str">
        <x:v>No</x:v>
      </x:c>
      <x:c r="M114" s="55" t="str">
        <x:v>PET-MEP-172</x:v>
      </x:c>
    </x:row>
    <x:row r="115" ht="34" customHeight="1">
      <x:c r="A115" s="60" t="str">
        <x:v>Alexandre Varaut</x:v>
      </x:c>
      <x:c r="B115" s="60" t="str">
        <x:v>Digital Omnibus</x:v>
      </x:c>
      <x:c r="C115" s="61" t="str">
        <x:v>Amendment 820: new Data Act Art32pa(1)–(4)</x:v>
      </x:c>
      <x:c r="D115" s="65" t="n">
        <x:f>IF(INDEX('MEP amendments'!$AE$7:$AE$315,MATCH($M115,'MEP amendments'!$AD$7:$AD$315,0))=1,INDEX('MEP amendments'!$P$7:$P$315,MATCH($M115,'MEP amendments'!$AD$7:$AD$315,0)),"")</x:f>
        <x:v>2</x:v>
      </x:c>
      <x:c r="E115" s="60" t="n">
        <x:f>IF(AND(ISNUMBER(D115),INDEX('MEP amendments'!$T$7:$T$315,MATCH($M115,'MEP amendments'!$AD$7:$AD$315,0))="Yes"),1,0)</x:f>
        <x:v>1</x:v>
      </x:c>
      <x:c r="F115" s="60" t="str">
        <x:f>INDEX('MEP amendments'!$S$7:$S$315,MATCH($M115,'MEP amendments'!$AD$7:$AD$315,0))</x:f>
        <x:v>High</x:v>
      </x:c>
      <x:c r="G115" s="60" t="n">
        <x:f>COUNTIFS($A$7:$A$1047,A115,$B$7:$B$1047,B115,$E$7:$E$1047,1)</x:f>
        <x:v>54</x:v>
      </x:c>
      <x:c r="H115" s="67" t="n">
        <x:f>IF(E115=1,D115/G115,"")</x:f>
        <x:v>0.037037037037037035</x:v>
      </x:c>
      <x:c r="I115" s="60" t="n">
        <x:f>IF(AND(E115=1,COUNTIFS($A$7:A115,A115,$B$7:B115,B115,$E$7:E115,1)=1),1,0)</x:f>
        <x:v>0</x:v>
      </x:c>
      <x:c r="J115" s="63" t="str">
        <x:v>Official amendment</x:v>
      </x:c>
      <x:c r="K115" s="61" t="str">
        <x:v>Named joint proposers/signatories</x:v>
      </x:c>
      <x:c r="L115" s="60" t="str">
        <x:v>No</x:v>
      </x:c>
      <x:c r="M115" s="60" t="str">
        <x:v>PET-MEP-173</x:v>
      </x:c>
    </x:row>
    <x:row r="116" ht="34" customHeight="1">
      <x:c r="A116" s="55" t="str">
        <x:v>Alexandre Varaut</x:v>
      </x:c>
      <x:c r="B116" s="55" t="str">
        <x:v>Digital Omnibus</x:v>
      </x:c>
      <x:c r="C116" s="62" t="str">
        <x:v>Amendment 821: proposed Data Act Art32q(1)</x:v>
      </x:c>
      <x:c r="D116" s="66" t="n">
        <x:f>IF(INDEX('MEP amendments'!$AE$7:$AE$315,MATCH($M116,'MEP amendments'!$AD$7:$AD$315,0))=1,INDEX('MEP amendments'!$P$7:$P$315,MATCH($M116,'MEP amendments'!$AD$7:$AD$315,0)),"")</x:f>
        <x:v>1</x:v>
      </x:c>
      <x:c r="E116" s="55" t="n">
        <x:f>IF(AND(ISNUMBER(D116),INDEX('MEP amendments'!$T$7:$T$315,MATCH($M116,'MEP amendments'!$AD$7:$AD$315,0))="Yes"),1,0)</x:f>
        <x:v>1</x:v>
      </x:c>
      <x:c r="F116" s="55" t="str">
        <x:f>INDEX('MEP amendments'!$S$7:$S$315,MATCH($M116,'MEP amendments'!$AD$7:$AD$315,0))</x:f>
        <x:v>High</x:v>
      </x:c>
      <x:c r="G116" s="55" t="n">
        <x:f>COUNTIFS($A$7:$A$1047,A116,$B$7:$B$1047,B116,$E$7:$E$1047,1)</x:f>
        <x:v>54</x:v>
      </x:c>
      <x:c r="H116" s="68" t="n">
        <x:f>IF(E116=1,D116/G116,"")</x:f>
        <x:v>0.018518518518518517</x:v>
      </x:c>
      <x:c r="I116" s="55" t="n">
        <x:f>IF(AND(E116=1,COUNTIFS($A$7:A116,A116,$B$7:B116,B116,$E$7:E116,1)=1),1,0)</x:f>
        <x:v>0</x:v>
      </x:c>
      <x:c r="J116" s="64" t="str">
        <x:v>Official amendment</x:v>
      </x:c>
      <x:c r="K116" s="62" t="str">
        <x:v>Named joint proposers/signatories</x:v>
      </x:c>
      <x:c r="L116" s="55" t="str">
        <x:v>No</x:v>
      </x:c>
      <x:c r="M116" s="55" t="str">
        <x:v>PET-MEP-174</x:v>
      </x:c>
    </x:row>
    <x:row r="117" ht="34" customHeight="1">
      <x:c r="A117" s="60" t="str">
        <x:v>Alexandre Varaut</x:v>
      </x:c>
      <x:c r="B117" s="60" t="str">
        <x:v>Digital Omnibus</x:v>
      </x:c>
      <x:c r="C117" s="61" t="str">
        <x:v>Amendment 844: proposed Data Act Art32v(1)(da)</x:v>
      </x:c>
      <x:c r="D117" s="65" t="n">
        <x:f>IF(INDEX('MEP amendments'!$AE$7:$AE$315,MATCH($M117,'MEP amendments'!$AD$7:$AD$315,0))=1,INDEX('MEP amendments'!$P$7:$P$315,MATCH($M117,'MEP amendments'!$AD$7:$AD$315,0)),"")</x:f>
        <x:v>2</x:v>
      </x:c>
      <x:c r="E117" s="60" t="n">
        <x:f>IF(AND(ISNUMBER(D117),INDEX('MEP amendments'!$T$7:$T$315,MATCH($M117,'MEP amendments'!$AD$7:$AD$315,0))="Yes"),1,0)</x:f>
        <x:v>1</x:v>
      </x:c>
      <x:c r="F117" s="60" t="str">
        <x:f>INDEX('MEP amendments'!$S$7:$S$315,MATCH($M117,'MEP amendments'!$AD$7:$AD$315,0))</x:f>
        <x:v>High</x:v>
      </x:c>
      <x:c r="G117" s="60" t="n">
        <x:f>COUNTIFS($A$7:$A$1047,A117,$B$7:$B$1047,B117,$E$7:$E$1047,1)</x:f>
        <x:v>54</x:v>
      </x:c>
      <x:c r="H117" s="67" t="n">
        <x:f>IF(E117=1,D117/G117,"")</x:f>
        <x:v>0.037037037037037035</x:v>
      </x:c>
      <x:c r="I117" s="60" t="n">
        <x:f>IF(AND(E117=1,COUNTIFS($A$7:A117,A117,$B$7:B117,B117,$E$7:E117,1)=1),1,0)</x:f>
        <x:v>0</x:v>
      </x:c>
      <x:c r="J117" s="63" t="str">
        <x:v>Official amendment</x:v>
      </x:c>
      <x:c r="K117" s="61" t="str">
        <x:v>Named joint proposers/signatories</x:v>
      </x:c>
      <x:c r="L117" s="60" t="str">
        <x:v>No</x:v>
      </x:c>
      <x:c r="M117" s="60" t="str">
        <x:v>PET-MEP-176</x:v>
      </x:c>
    </x:row>
    <x:row r="118" ht="34" customHeight="1">
      <x:c r="A118" s="55" t="str">
        <x:v>Alexandre Varaut</x:v>
      </x:c>
      <x:c r="B118" s="55" t="str">
        <x:v>Digital Omnibus</x:v>
      </x:c>
      <x:c r="C118" s="62" t="str">
        <x:v>Amendment 845: proposed Data Act Art32v(1)(db), justification</x:v>
      </x:c>
      <x:c r="D118" s="66" t="n">
        <x:f>IF(INDEX('MEP amendments'!$AE$7:$AE$315,MATCH($M118,'MEP amendments'!$AD$7:$AD$315,0))=1,INDEX('MEP amendments'!$P$7:$P$315,MATCH($M118,'MEP amendments'!$AD$7:$AD$315,0)),"")</x:f>
        <x:v>0</x:v>
      </x:c>
      <x:c r="E118" s="55" t="n">
        <x:f>IF(AND(ISNUMBER(D118),INDEX('MEP amendments'!$T$7:$T$315,MATCH($M118,'MEP amendments'!$AD$7:$AD$315,0))="Yes"),1,0)</x:f>
        <x:v>1</x:v>
      </x:c>
      <x:c r="F118" s="55" t="str">
        <x:f>INDEX('MEP amendments'!$S$7:$S$315,MATCH($M118,'MEP amendments'!$AD$7:$AD$315,0))</x:f>
        <x:v>Medium</x:v>
      </x:c>
      <x:c r="G118" s="55" t="n">
        <x:f>COUNTIFS($A$7:$A$1047,A118,$B$7:$B$1047,B118,$E$7:$E$1047,1)</x:f>
        <x:v>54</x:v>
      </x:c>
      <x:c r="H118" s="68" t="n">
        <x:f>IF(E118=1,D118/G118,"")</x:f>
        <x:v>0</x:v>
      </x:c>
      <x:c r="I118" s="55" t="n">
        <x:f>IF(AND(E118=1,COUNTIFS($A$7:A118,A118,$B$7:B118,B118,$E$7:E118,1)=1),1,0)</x:f>
        <x:v>0</x:v>
      </x:c>
      <x:c r="J118" s="64" t="str">
        <x:v>Official amendment</x:v>
      </x:c>
      <x:c r="K118" s="62" t="str">
        <x:v>Named joint proposers/signatories</x:v>
      </x:c>
      <x:c r="L118" s="55" t="str">
        <x:v>No</x:v>
      </x:c>
      <x:c r="M118" s="55" t="str">
        <x:v>PET-MEP-177</x:v>
      </x:c>
    </x:row>
    <x:row r="119" ht="34" customHeight="1">
      <x:c r="A119" s="60" t="str">
        <x:v>Alexandre Varaut</x:v>
      </x:c>
      <x:c r="B119" s="60" t="str">
        <x:v>Digital Omnibus</x:v>
      </x:c>
      <x:c r="C119" s="61" t="str">
        <x:v>Amendment 860: proposed Data Act Art32x(7)</x:v>
      </x:c>
      <x:c r="D119" s="65" t="n">
        <x:f>IF(INDEX('MEP amendments'!$AE$7:$AE$315,MATCH($M119,'MEP amendments'!$AD$7:$AD$315,0))=1,INDEX('MEP amendments'!$P$7:$P$315,MATCH($M119,'MEP amendments'!$AD$7:$AD$315,0)),"")</x:f>
        <x:v>0</x:v>
      </x:c>
      <x:c r="E119" s="60" t="n">
        <x:f>IF(AND(ISNUMBER(D119),INDEX('MEP amendments'!$T$7:$T$315,MATCH($M119,'MEP amendments'!$AD$7:$AD$315,0))="Yes"),1,0)</x:f>
        <x:v>1</x:v>
      </x:c>
      <x:c r="F119" s="60" t="str">
        <x:f>INDEX('MEP amendments'!$S$7:$S$315,MATCH($M119,'MEP amendments'!$AD$7:$AD$315,0))</x:f>
        <x:v>Medium</x:v>
      </x:c>
      <x:c r="G119" s="60" t="n">
        <x:f>COUNTIFS($A$7:$A$1047,A119,$B$7:$B$1047,B119,$E$7:$E$1047,1)</x:f>
        <x:v>54</x:v>
      </x:c>
      <x:c r="H119" s="67" t="n">
        <x:f>IF(E119=1,D119/G119,"")</x:f>
        <x:v>0</x:v>
      </x:c>
      <x:c r="I119" s="60" t="n">
        <x:f>IF(AND(E119=1,COUNTIFS($A$7:A119,A119,$B$7:B119,B119,$E$7:E119,1)=1),1,0)</x:f>
        <x:v>0</x:v>
      </x:c>
      <x:c r="J119" s="63" t="str">
        <x:v>Official amendment</x:v>
      </x:c>
      <x:c r="K119" s="61" t="str">
        <x:v>Named joint proposers/signatories</x:v>
      </x:c>
      <x:c r="L119" s="60" t="str">
        <x:v>No</x:v>
      </x:c>
      <x:c r="M119" s="60" t="str">
        <x:v>PET-MEP-179</x:v>
      </x:c>
    </x:row>
    <x:row r="120" ht="34" customHeight="1">
      <x:c r="A120" s="55" t="str">
        <x:v>Alexandre Varaut</x:v>
      </x:c>
      <x:c r="B120" s="55" t="str">
        <x:v>Digital Omnibus</x:v>
      </x:c>
      <x:c r="C120" s="62" t="str">
        <x:v>Amendment 864: proposed Data Act Art32z(4)(ea)</x:v>
      </x:c>
      <x:c r="D120" s="66" t="n">
        <x:f>IF(INDEX('MEP amendments'!$AE$7:$AE$315,MATCH($M120,'MEP amendments'!$AD$7:$AD$315,0))=1,INDEX('MEP amendments'!$P$7:$P$315,MATCH($M120,'MEP amendments'!$AD$7:$AD$315,0)),"")</x:f>
        <x:v>1</x:v>
      </x:c>
      <x:c r="E120" s="55" t="n">
        <x:f>IF(AND(ISNUMBER(D120),INDEX('MEP amendments'!$T$7:$T$315,MATCH($M120,'MEP amendments'!$AD$7:$AD$315,0))="Yes"),1,0)</x:f>
        <x:v>1</x:v>
      </x:c>
      <x:c r="F120" s="55" t="str">
        <x:f>INDEX('MEP amendments'!$S$7:$S$315,MATCH($M120,'MEP amendments'!$AD$7:$AD$315,0))</x:f>
        <x:v>High</x:v>
      </x:c>
      <x:c r="G120" s="55" t="n">
        <x:f>COUNTIFS($A$7:$A$1047,A120,$B$7:$B$1047,B120,$E$7:$E$1047,1)</x:f>
        <x:v>54</x:v>
      </x:c>
      <x:c r="H120" s="68" t="n">
        <x:f>IF(E120=1,D120/G120,"")</x:f>
        <x:v>0.018518518518518517</x:v>
      </x:c>
      <x:c r="I120" s="55" t="n">
        <x:f>IF(AND(E120=1,COUNTIFS($A$7:A120,A120,$B$7:B120,B120,$E$7:E120,1)=1),1,0)</x:f>
        <x:v>0</x:v>
      </x:c>
      <x:c r="J120" s="64" t="str">
        <x:v>Official amendment</x:v>
      </x:c>
      <x:c r="K120" s="62" t="str">
        <x:v>Named joint proposers/signatories</x:v>
      </x:c>
      <x:c r="L120" s="55" t="str">
        <x:v>No</x:v>
      </x:c>
      <x:c r="M120" s="55" t="str">
        <x:v>PET-MEP-181</x:v>
      </x:c>
    </x:row>
    <x:row r="121" ht="34" customHeight="1">
      <x:c r="A121" s="60" t="str">
        <x:v>Alexandre Varaut</x:v>
      </x:c>
      <x:c r="B121" s="60" t="str">
        <x:v>Digital Omnibus</x:v>
      </x:c>
      <x:c r="C121" s="61" t="str">
        <x:v>Amendment 877: proposed Data Act Art40(6a)</x:v>
      </x:c>
      <x:c r="D121" s="65" t="n">
        <x:f>IF(INDEX('MEP amendments'!$AE$7:$AE$315,MATCH($M121,'MEP amendments'!$AD$7:$AD$315,0))=1,INDEX('MEP amendments'!$P$7:$P$315,MATCH($M121,'MEP amendments'!$AD$7:$AD$315,0)),"")</x:f>
        <x:v>1</x:v>
      </x:c>
      <x:c r="E121" s="60" t="n">
        <x:f>IF(AND(ISNUMBER(D121),INDEX('MEP amendments'!$T$7:$T$315,MATCH($M121,'MEP amendments'!$AD$7:$AD$315,0))="Yes"),1,0)</x:f>
        <x:v>1</x:v>
      </x:c>
      <x:c r="F121" s="60" t="str">
        <x:f>INDEX('MEP amendments'!$S$7:$S$315,MATCH($M121,'MEP amendments'!$AD$7:$AD$315,0))</x:f>
        <x:v>Medium</x:v>
      </x:c>
      <x:c r="G121" s="60" t="n">
        <x:f>COUNTIFS($A$7:$A$1047,A121,$B$7:$B$1047,B121,$E$7:$E$1047,1)</x:f>
        <x:v>54</x:v>
      </x:c>
      <x:c r="H121" s="67" t="n">
        <x:f>IF(E121=1,D121/G121,"")</x:f>
        <x:v>0.018518518518518517</x:v>
      </x:c>
      <x:c r="I121" s="60" t="n">
        <x:f>IF(AND(E121=1,COUNTIFS($A$7:A121,A121,$B$7:B121,B121,$E$7:E121,1)=1),1,0)</x:f>
        <x:v>0</x:v>
      </x:c>
      <x:c r="J121" s="63" t="str">
        <x:v>Official amendment</x:v>
      </x:c>
      <x:c r="K121" s="61" t="str">
        <x:v>Named joint proposers/signatories</x:v>
      </x:c>
      <x:c r="L121" s="60" t="str">
        <x:v>No</x:v>
      </x:c>
      <x:c r="M121" s="60" t="str">
        <x:v>PET-MEP-182</x:v>
      </x:c>
    </x:row>
    <x:row r="122" ht="34" customHeight="1">
      <x:c r="A122" s="55" t="str">
        <x:v>Alexandre Varaut</x:v>
      </x:c>
      <x:c r="B122" s="55" t="str">
        <x:v>Digital Omnibus</x:v>
      </x:c>
      <x:c r="C122" s="62" t="str">
        <x:v>Amendment 897: proposed Data Act Art42(1)(da)</x:v>
      </x:c>
      <x:c r="D122" s="66" t="n">
        <x:f>IF(INDEX('MEP amendments'!$AE$7:$AE$315,MATCH($M122,'MEP amendments'!$AD$7:$AD$315,0))=1,INDEX('MEP amendments'!$P$7:$P$315,MATCH($M122,'MEP amendments'!$AD$7:$AD$315,0)),"")</x:f>
        <x:v>2</x:v>
      </x:c>
      <x:c r="E122" s="55" t="n">
        <x:f>IF(AND(ISNUMBER(D122),INDEX('MEP amendments'!$T$7:$T$315,MATCH($M122,'MEP amendments'!$AD$7:$AD$315,0))="Yes"),1,0)</x:f>
        <x:v>1</x:v>
      </x:c>
      <x:c r="F122" s="55" t="str">
        <x:f>INDEX('MEP amendments'!$S$7:$S$315,MATCH($M122,'MEP amendments'!$AD$7:$AD$315,0))</x:f>
        <x:v>High</x:v>
      </x:c>
      <x:c r="G122" s="55" t="n">
        <x:f>COUNTIFS($A$7:$A$1047,A122,$B$7:$B$1047,B122,$E$7:$E$1047,1)</x:f>
        <x:v>54</x:v>
      </x:c>
      <x:c r="H122" s="68" t="n">
        <x:f>IF(E122=1,D122/G122,"")</x:f>
        <x:v>0.037037037037037035</x:v>
      </x:c>
      <x:c r="I122" s="55" t="n">
        <x:f>IF(AND(E122=1,COUNTIFS($A$7:A122,A122,$B$7:B122,B122,$E$7:E122,1)=1),1,0)</x:f>
        <x:v>0</x:v>
      </x:c>
      <x:c r="J122" s="64" t="str">
        <x:v>Official amendment</x:v>
      </x:c>
      <x:c r="K122" s="62" t="str">
        <x:v>Named joint proposers/signatories</x:v>
      </x:c>
      <x:c r="L122" s="55" t="str">
        <x:v>No</x:v>
      </x:c>
      <x:c r="M122" s="55" t="str">
        <x:v>PET-MEP-183</x:v>
      </x:c>
    </x:row>
    <x:row r="123" ht="34" customHeight="1">
      <x:c r="A123" s="60" t="str">
        <x:v>Alexandre Varaut</x:v>
      </x:c>
      <x:c r="B123" s="60" t="str">
        <x:v>Digital Omnibus</x:v>
      </x:c>
      <x:c r="C123" s="61" t="str">
        <x:v>Amendment 933: GDPR Art4(5), rather than proposed Art4(1) change</x:v>
      </x:c>
      <x:c r="D123" s="65" t="n">
        <x:f>IF(INDEX('MEP amendments'!$AE$7:$AE$315,MATCH($M123,'MEP amendments'!$AD$7:$AD$315,0))=1,INDEX('MEP amendments'!$P$7:$P$315,MATCH($M123,'MEP amendments'!$AD$7:$AD$315,0)),"")</x:f>
        <x:v>0</x:v>
      </x:c>
      <x:c r="E123" s="60" t="n">
        <x:f>IF(AND(ISNUMBER(D123),INDEX('MEP amendments'!$T$7:$T$315,MATCH($M123,'MEP amendments'!$AD$7:$AD$315,0))="Yes"),1,0)</x:f>
        <x:v>1</x:v>
      </x:c>
      <x:c r="F123" s="60" t="str">
        <x:f>INDEX('MEP amendments'!$S$7:$S$315,MATCH($M123,'MEP amendments'!$AD$7:$AD$315,0))</x:f>
        <x:v>Medium</x:v>
      </x:c>
      <x:c r="G123" s="60" t="n">
        <x:f>COUNTIFS($A$7:$A$1047,A123,$B$7:$B$1047,B123,$E$7:$E$1047,1)</x:f>
        <x:v>54</x:v>
      </x:c>
      <x:c r="H123" s="67" t="n">
        <x:f>IF(E123=1,D123/G123,"")</x:f>
        <x:v>0</x:v>
      </x:c>
      <x:c r="I123" s="60" t="n">
        <x:f>IF(AND(E123=1,COUNTIFS($A$7:A123,A123,$B$7:B123,B123,$E$7:E123,1)=1),1,0)</x:f>
        <x:v>0</x:v>
      </x:c>
      <x:c r="J123" s="63" t="str">
        <x:v>Official amendment</x:v>
      </x:c>
      <x:c r="K123" s="61" t="str">
        <x:v>Named joint proposers/signatories</x:v>
      </x:c>
      <x:c r="L123" s="60" t="str">
        <x:v>No</x:v>
      </x:c>
      <x:c r="M123" s="60" t="str">
        <x:v>PET-MEP-186</x:v>
      </x:c>
    </x:row>
    <x:row r="124" ht="34" customHeight="1">
      <x:c r="A124" s="55" t="str">
        <x:v>Alexandre Varaut</x:v>
      </x:c>
      <x:c r="B124" s="55" t="str">
        <x:v>Digital Omnibus</x:v>
      </x:c>
      <x:c r="C124" s="62" t="str">
        <x:v>Amendment 935: proposed GDPR Art4(1) addition; justification</x:v>
      </x:c>
      <x:c r="D124" s="66" t="str">
        <x:f>IF(INDEX('MEP amendments'!$AE$7:$AE$315,MATCH($M124,'MEP amendments'!$AD$7:$AD$315,0))=1,INDEX('MEP amendments'!$P$7:$P$315,MATCH($M124,'MEP amendments'!$AD$7:$AD$315,0)),"")</x:f>
      </x:c>
      <x:c r="E124" s="55" t="n">
        <x:f>IF(AND(ISNUMBER(D124),INDEX('MEP amendments'!$T$7:$T$315,MATCH($M124,'MEP amendments'!$AD$7:$AD$315,0))="Yes"),1,0)</x:f>
        <x:v>0</x:v>
      </x:c>
      <x:c r="F124" s="55" t="str">
        <x:f>INDEX('MEP amendments'!$S$7:$S$315,MATCH($M124,'MEP amendments'!$AD$7:$AD$315,0))</x:f>
        <x:v>Medium</x:v>
      </x:c>
      <x:c r="G124" s="55" t="n">
        <x:f>COUNTIFS($A$7:$A$1047,A124,$B$7:$B$1047,B124,$E$7:$E$1047,1)</x:f>
        <x:v>54</x:v>
      </x:c>
      <x:c r="H124" s="68" t="str">
        <x:f>IF(E124=1,D124/G124,"")</x:f>
      </x:c>
      <x:c r="I124" s="55" t="n">
        <x:f>IF(AND(E124=1,COUNTIFS($A$7:A124,A124,$B$7:B124,B124,$E$7:E124,1)=1),1,0)</x:f>
        <x:v>0</x:v>
      </x:c>
      <x:c r="J124" s="64" t="str">
        <x:v>Official amendment</x:v>
      </x:c>
      <x:c r="K124" s="62" t="str">
        <x:v>Named joint proposers/signatories</x:v>
      </x:c>
      <x:c r="L124" s="55" t="str">
        <x:v>No</x:v>
      </x:c>
      <x:c r="M124" s="55" t="str">
        <x:v>PET-MEP-187</x:v>
      </x:c>
    </x:row>
    <x:row r="125" ht="34" customHeight="1">
      <x:c r="A125" s="60" t="str">
        <x:v>Alexandre Varaut</x:v>
      </x:c>
      <x:c r="B125" s="60" t="str">
        <x:v>Digital Omnibus</x:v>
      </x:c>
      <x:c r="C125" s="61" t="str">
        <x:v>Amendment 986: new GDPR Art4(38c)</x:v>
      </x:c>
      <x:c r="D125" s="65" t="n">
        <x:f>IF(INDEX('MEP amendments'!$AE$7:$AE$315,MATCH($M125,'MEP amendments'!$AD$7:$AD$315,0))=1,INDEX('MEP amendments'!$P$7:$P$315,MATCH($M125,'MEP amendments'!$AD$7:$AD$315,0)),"")</x:f>
        <x:v>0</x:v>
      </x:c>
      <x:c r="E125" s="60" t="n">
        <x:f>IF(AND(ISNUMBER(D125),INDEX('MEP amendments'!$T$7:$T$315,MATCH($M125,'MEP amendments'!$AD$7:$AD$315,0))="Yes"),1,0)</x:f>
        <x:v>1</x:v>
      </x:c>
      <x:c r="F125" s="60" t="str">
        <x:f>INDEX('MEP amendments'!$S$7:$S$315,MATCH($M125,'MEP amendments'!$AD$7:$AD$315,0))</x:f>
        <x:v>Medium</x:v>
      </x:c>
      <x:c r="G125" s="60" t="n">
        <x:f>COUNTIFS($A$7:$A$1047,A125,$B$7:$B$1047,B125,$E$7:$E$1047,1)</x:f>
        <x:v>54</x:v>
      </x:c>
      <x:c r="H125" s="67" t="n">
        <x:f>IF(E125=1,D125/G125,"")</x:f>
        <x:v>0</x:v>
      </x:c>
      <x:c r="I125" s="60" t="n">
        <x:f>IF(AND(E125=1,COUNTIFS($A$7:A125,A125,$B$7:B125,B125,$E$7:E125,1)=1),1,0)</x:f>
        <x:v>0</x:v>
      </x:c>
      <x:c r="J125" s="63" t="str">
        <x:v>Official amendment</x:v>
      </x:c>
      <x:c r="K125" s="61" t="str">
        <x:v>Named joint proposers/signatories</x:v>
      </x:c>
      <x:c r="L125" s="60" t="str">
        <x:v>No</x:v>
      </x:c>
      <x:c r="M125" s="60" t="str">
        <x:v>PET-MEP-192</x:v>
      </x:c>
    </x:row>
    <x:row r="126" ht="34" customHeight="1">
      <x:c r="A126" s="55" t="str">
        <x:v>Alexandre Varaut</x:v>
      </x:c>
      <x:c r="B126" s="55" t="str">
        <x:v>Digital Omnibus</x:v>
      </x:c>
      <x:c r="C126" s="62" t="str">
        <x:v>Amendment 988: new GDPR Art4(38d)</x:v>
      </x:c>
      <x:c r="D126" s="66" t="n">
        <x:f>IF(INDEX('MEP amendments'!$AE$7:$AE$315,MATCH($M126,'MEP amendments'!$AD$7:$AD$315,0))=1,INDEX('MEP amendments'!$P$7:$P$315,MATCH($M126,'MEP amendments'!$AD$7:$AD$315,0)),"")</x:f>
        <x:v>1</x:v>
      </x:c>
      <x:c r="E126" s="55" t="n">
        <x:f>IF(AND(ISNUMBER(D126),INDEX('MEP amendments'!$T$7:$T$315,MATCH($M126,'MEP amendments'!$AD$7:$AD$315,0))="Yes"),1,0)</x:f>
        <x:v>1</x:v>
      </x:c>
      <x:c r="F126" s="55" t="str">
        <x:f>INDEX('MEP amendments'!$S$7:$S$315,MATCH($M126,'MEP amendments'!$AD$7:$AD$315,0))</x:f>
        <x:v>High</x:v>
      </x:c>
      <x:c r="G126" s="55" t="n">
        <x:f>COUNTIFS($A$7:$A$1047,A126,$B$7:$B$1047,B126,$E$7:$E$1047,1)</x:f>
        <x:v>54</x:v>
      </x:c>
      <x:c r="H126" s="68" t="n">
        <x:f>IF(E126=1,D126/G126,"")</x:f>
        <x:v>0.018518518518518517</x:v>
      </x:c>
      <x:c r="I126" s="55" t="n">
        <x:f>IF(AND(E126=1,COUNTIFS($A$7:A126,A126,$B$7:B126,B126,$E$7:E126,1)=1),1,0)</x:f>
        <x:v>0</x:v>
      </x:c>
      <x:c r="J126" s="64" t="str">
        <x:v>Official amendment</x:v>
      </x:c>
      <x:c r="K126" s="62" t="str">
        <x:v>Named joint proposers/signatories</x:v>
      </x:c>
      <x:c r="L126" s="55" t="str">
        <x:v>No</x:v>
      </x:c>
      <x:c r="M126" s="55" t="str">
        <x:v>PET-MEP-193</x:v>
      </x:c>
    </x:row>
    <x:row r="127" ht="34" customHeight="1">
      <x:c r="A127" s="60" t="str">
        <x:v>Alexandre Varaut</x:v>
      </x:c>
      <x:c r="B127" s="60" t="str">
        <x:v>Digital Omnibus</x:v>
      </x:c>
      <x:c r="C127" s="61" t="str">
        <x:v>Amendment 1015: new GDPR Art6(4a)</x:v>
      </x:c>
      <x:c r="D127" s="65" t="n">
        <x:f>IF(INDEX('MEP amendments'!$AE$7:$AE$315,MATCH($M127,'MEP amendments'!$AD$7:$AD$315,0))=1,INDEX('MEP amendments'!$P$7:$P$315,MATCH($M127,'MEP amendments'!$AD$7:$AD$315,0)),"")</x:f>
        <x:v>1</x:v>
      </x:c>
      <x:c r="E127" s="60" t="n">
        <x:f>IF(AND(ISNUMBER(D127),INDEX('MEP amendments'!$T$7:$T$315,MATCH($M127,'MEP amendments'!$AD$7:$AD$315,0))="Yes"),1,0)</x:f>
        <x:v>1</x:v>
      </x:c>
      <x:c r="F127" s="60" t="str">
        <x:f>INDEX('MEP amendments'!$S$7:$S$315,MATCH($M127,'MEP amendments'!$AD$7:$AD$315,0))</x:f>
        <x:v>High</x:v>
      </x:c>
      <x:c r="G127" s="60" t="n">
        <x:f>COUNTIFS($A$7:$A$1047,A127,$B$7:$B$1047,B127,$E$7:$E$1047,1)</x:f>
        <x:v>54</x:v>
      </x:c>
      <x:c r="H127" s="67" t="n">
        <x:f>IF(E127=1,D127/G127,"")</x:f>
        <x:v>0.018518518518518517</x:v>
      </x:c>
      <x:c r="I127" s="60" t="n">
        <x:f>IF(AND(E127=1,COUNTIFS($A$7:A127,A127,$B$7:B127,B127,$E$7:E127,1)=1),1,0)</x:f>
        <x:v>0</x:v>
      </x:c>
      <x:c r="J127" s="63" t="str">
        <x:v>Official amendment</x:v>
      </x:c>
      <x:c r="K127" s="61" t="str">
        <x:v>Named joint proposers/signatories</x:v>
      </x:c>
      <x:c r="L127" s="60" t="str">
        <x:v>No</x:v>
      </x:c>
      <x:c r="M127" s="60" t="str">
        <x:v>PET-MEP-195</x:v>
      </x:c>
    </x:row>
    <x:row r="128" ht="34" customHeight="1">
      <x:c r="A128" s="55" t="str">
        <x:v>Alexandre Varaut</x:v>
      </x:c>
      <x:c r="B128" s="55" t="str">
        <x:v>Digital Omnibus</x:v>
      </x:c>
      <x:c r="C128" s="62" t="str">
        <x:v>Amendment 1016: new GDPR Art6(4b)</x:v>
      </x:c>
      <x:c r="D128" s="66" t="n">
        <x:f>IF(INDEX('MEP amendments'!$AE$7:$AE$315,MATCH($M128,'MEP amendments'!$AD$7:$AD$315,0))=1,INDEX('MEP amendments'!$P$7:$P$315,MATCH($M128,'MEP amendments'!$AD$7:$AD$315,0)),"")</x:f>
        <x:v>1</x:v>
      </x:c>
      <x:c r="E128" s="55" t="n">
        <x:f>IF(AND(ISNUMBER(D128),INDEX('MEP amendments'!$T$7:$T$315,MATCH($M128,'MEP amendments'!$AD$7:$AD$315,0))="Yes"),1,0)</x:f>
        <x:v>1</x:v>
      </x:c>
      <x:c r="F128" s="55" t="str">
        <x:f>INDEX('MEP amendments'!$S$7:$S$315,MATCH($M128,'MEP amendments'!$AD$7:$AD$315,0))</x:f>
        <x:v>High</x:v>
      </x:c>
      <x:c r="G128" s="55" t="n">
        <x:f>COUNTIFS($A$7:$A$1047,A128,$B$7:$B$1047,B128,$E$7:$E$1047,1)</x:f>
        <x:v>54</x:v>
      </x:c>
      <x:c r="H128" s="68" t="n">
        <x:f>IF(E128=1,D128/G128,"")</x:f>
        <x:v>0.018518518518518517</x:v>
      </x:c>
      <x:c r="I128" s="55" t="n">
        <x:f>IF(AND(E128=1,COUNTIFS($A$7:A128,A128,$B$7:B128,B128,$E$7:E128,1)=1),1,0)</x:f>
        <x:v>0</x:v>
      </x:c>
      <x:c r="J128" s="64" t="str">
        <x:v>Official amendment</x:v>
      </x:c>
      <x:c r="K128" s="62" t="str">
        <x:v>Named joint proposers/signatories</x:v>
      </x:c>
      <x:c r="L128" s="55" t="str">
        <x:v>No</x:v>
      </x:c>
      <x:c r="M128" s="55" t="str">
        <x:v>PET-MEP-196</x:v>
      </x:c>
    </x:row>
    <x:row r="129" ht="34" customHeight="1">
      <x:c r="A129" s="60" t="str">
        <x:v>Alexandre Varaut</x:v>
      </x:c>
      <x:c r="B129" s="60" t="str">
        <x:v>Digital Omnibus</x:v>
      </x:c>
      <x:c r="C129" s="61" t="str">
        <x:v>GDPR Article 9(5); proposal Article 3(1)(3)(b)</x:v>
      </x:c>
      <x:c r="D129" s="65" t="n">
        <x:f>IF(INDEX('MEP amendments'!$AE$7:$AE$315,MATCH($M129,'MEP amendments'!$AD$7:$AD$315,0))=1,INDEX('MEP amendments'!$P$7:$P$315,MATCH($M129,'MEP amendments'!$AD$7:$AD$315,0)),"")</x:f>
        <x:v>1</x:v>
      </x:c>
      <x:c r="E129" s="60" t="n">
        <x:f>IF(AND(ISNUMBER(D129),INDEX('MEP amendments'!$T$7:$T$315,MATCH($M129,'MEP amendments'!$AD$7:$AD$315,0))="Yes"),1,0)</x:f>
        <x:v>1</x:v>
      </x:c>
      <x:c r="F129" s="60" t="str">
        <x:f>INDEX('MEP amendments'!$S$7:$S$315,MATCH($M129,'MEP amendments'!$AD$7:$AD$315,0))</x:f>
        <x:v>High</x:v>
      </x:c>
      <x:c r="G129" s="60" t="n">
        <x:f>COUNTIFS($A$7:$A$1047,A129,$B$7:$B$1047,B129,$E$7:$E$1047,1)</x:f>
        <x:v>54</x:v>
      </x:c>
      <x:c r="H129" s="67" t="n">
        <x:f>IF(E129=1,D129/G129,"")</x:f>
        <x:v>0.018518518518518517</x:v>
      </x:c>
      <x:c r="I129" s="60" t="n">
        <x:f>IF(AND(E129=1,COUNTIFS($A$7:A129,A129,$B$7:B129,B129,$E$7:E129,1)=1),1,0)</x:f>
        <x:v>0</x:v>
      </x:c>
      <x:c r="J129" s="63" t="str">
        <x:v>Official amendment</x:v>
      </x:c>
      <x:c r="K129" s="61" t="str">
        <x:v>Named joint proposers/signatories</x:v>
      </x:c>
      <x:c r="L129" s="60" t="str">
        <x:v>No</x:v>
      </x:c>
      <x:c r="M129" s="60" t="str">
        <x:v>PET-MEP-203</x:v>
      </x:c>
    </x:row>
    <x:row r="130" ht="34" customHeight="1">
      <x:c r="A130" s="55" t="str">
        <x:v>Alexandre Varaut</x:v>
      </x:c>
      <x:c r="B130" s="55" t="str">
        <x:v>Digital Omnibus</x:v>
      </x:c>
      <x:c r="C130" s="62" t="str">
        <x:v>New GDPR Article 29a; proposal Article 3(1)(7b)</x:v>
      </x:c>
      <x:c r="D130" s="66" t="n">
        <x:f>IF(INDEX('MEP amendments'!$AE$7:$AE$315,MATCH($M130,'MEP amendments'!$AD$7:$AD$315,0))=1,INDEX('MEP amendments'!$P$7:$P$315,MATCH($M130,'MEP amendments'!$AD$7:$AD$315,0)),"")</x:f>
        <x:v>1</x:v>
      </x:c>
      <x:c r="E130" s="55" t="n">
        <x:f>IF(AND(ISNUMBER(D130),INDEX('MEP amendments'!$T$7:$T$315,MATCH($M130,'MEP amendments'!$AD$7:$AD$315,0))="Yes"),1,0)</x:f>
        <x:v>1</x:v>
      </x:c>
      <x:c r="F130" s="55" t="str">
        <x:f>INDEX('MEP amendments'!$S$7:$S$315,MATCH($M130,'MEP amendments'!$AD$7:$AD$315,0))</x:f>
        <x:v>Medium</x:v>
      </x:c>
      <x:c r="G130" s="55" t="n">
        <x:f>COUNTIFS($A$7:$A$1047,A130,$B$7:$B$1047,B130,$E$7:$E$1047,1)</x:f>
        <x:v>54</x:v>
      </x:c>
      <x:c r="H130" s="68" t="n">
        <x:f>IF(E130=1,D130/G130,"")</x:f>
        <x:v>0.018518518518518517</x:v>
      </x:c>
      <x:c r="I130" s="55" t="n">
        <x:f>IF(AND(E130=1,COUNTIFS($A$7:A130,A130,$B$7:B130,B130,$E$7:E130,1)=1),1,0)</x:f>
        <x:v>0</x:v>
      </x:c>
      <x:c r="J130" s="64" t="str">
        <x:v>Official amendment</x:v>
      </x:c>
      <x:c r="K130" s="62" t="str">
        <x:v>Named joint proposers/signatories</x:v>
      </x:c>
      <x:c r="L130" s="55" t="str">
        <x:v>No</x:v>
      </x:c>
      <x:c r="M130" s="55" t="str">
        <x:v>PET-MEP-209</x:v>
      </x:c>
    </x:row>
    <x:row r="131" ht="34" customHeight="1">
      <x:c r="A131" s="60" t="str">
        <x:v>Alexandre Varaut</x:v>
      </x:c>
      <x:c r="B131" s="60" t="str">
        <x:v>Digital Omnibus</x:v>
      </x:c>
      <x:c r="C131" s="61" t="str">
        <x:v>GDPR Article 33(6); proposal Article 3(1)(8)(c)</x:v>
      </x:c>
      <x:c r="D131" s="65" t="n">
        <x:f>IF(INDEX('MEP amendments'!$AE$7:$AE$315,MATCH($M131,'MEP amendments'!$AD$7:$AD$315,0))=1,INDEX('MEP amendments'!$P$7:$P$315,MATCH($M131,'MEP amendments'!$AD$7:$AD$315,0)),"")</x:f>
        <x:v>1</x:v>
      </x:c>
      <x:c r="E131" s="60" t="n">
        <x:f>IF(AND(ISNUMBER(D131),INDEX('MEP amendments'!$T$7:$T$315,MATCH($M131,'MEP amendments'!$AD$7:$AD$315,0))="Yes"),1,0)</x:f>
        <x:v>1</x:v>
      </x:c>
      <x:c r="F131" s="60" t="str">
        <x:f>INDEX('MEP amendments'!$S$7:$S$315,MATCH($M131,'MEP amendments'!$AD$7:$AD$315,0))</x:f>
        <x:v>High</x:v>
      </x:c>
      <x:c r="G131" s="60" t="n">
        <x:f>COUNTIFS($A$7:$A$1047,A131,$B$7:$B$1047,B131,$E$7:$E$1047,1)</x:f>
        <x:v>54</x:v>
      </x:c>
      <x:c r="H131" s="67" t="n">
        <x:f>IF(E131=1,D131/G131,"")</x:f>
        <x:v>0.018518518518518517</x:v>
      </x:c>
      <x:c r="I131" s="60" t="n">
        <x:f>IF(AND(E131=1,COUNTIFS($A$7:A131,A131,$B$7:B131,B131,$E$7:E131,1)=1),1,0)</x:f>
        <x:v>0</x:v>
      </x:c>
      <x:c r="J131" s="63" t="str">
        <x:v>Official amendment</x:v>
      </x:c>
      <x:c r="K131" s="61" t="str">
        <x:v>Named joint proposers/signatories</x:v>
      </x:c>
      <x:c r="L131" s="60" t="str">
        <x:v>No</x:v>
      </x:c>
      <x:c r="M131" s="60" t="str">
        <x:v>PET-MEP-211</x:v>
      </x:c>
    </x:row>
    <x:row r="132" ht="34" customHeight="1">
      <x:c r="A132" s="55" t="str">
        <x:v>Alexandre Varaut</x:v>
      </x:c>
      <x:c r="B132" s="55" t="str">
        <x:v>Digital Omnibus</x:v>
      </x:c>
      <x:c r="C132" s="62" t="str">
        <x:v>New GDPR Article 35(6a); proposal Article 3(1)(9)(a)</x:v>
      </x:c>
      <x:c r="D132" s="66" t="n">
        <x:f>IF(INDEX('MEP amendments'!$AE$7:$AE$315,MATCH($M132,'MEP amendments'!$AD$7:$AD$315,0))=1,INDEX('MEP amendments'!$P$7:$P$315,MATCH($M132,'MEP amendments'!$AD$7:$AD$315,0)),"")</x:f>
        <x:v>1</x:v>
      </x:c>
      <x:c r="E132" s="55" t="n">
        <x:f>IF(AND(ISNUMBER(D132),INDEX('MEP amendments'!$T$7:$T$315,MATCH($M132,'MEP amendments'!$AD$7:$AD$315,0))="Yes"),1,0)</x:f>
        <x:v>1</x:v>
      </x:c>
      <x:c r="F132" s="55" t="str">
        <x:f>INDEX('MEP amendments'!$S$7:$S$315,MATCH($M132,'MEP amendments'!$AD$7:$AD$315,0))</x:f>
        <x:v>High</x:v>
      </x:c>
      <x:c r="G132" s="55" t="n">
        <x:f>COUNTIFS($A$7:$A$1047,A132,$B$7:$B$1047,B132,$E$7:$E$1047,1)</x:f>
        <x:v>54</x:v>
      </x:c>
      <x:c r="H132" s="68" t="n">
        <x:f>IF(E132=1,D132/G132,"")</x:f>
        <x:v>0.018518518518518517</x:v>
      </x:c>
      <x:c r="I132" s="55" t="n">
        <x:f>IF(AND(E132=1,COUNTIFS($A$7:A132,A132,$B$7:B132,B132,$E$7:E132,1)=1),1,0)</x:f>
        <x:v>0</x:v>
      </x:c>
      <x:c r="J132" s="64" t="str">
        <x:v>Official amendment</x:v>
      </x:c>
      <x:c r="K132" s="62" t="str">
        <x:v>Named joint proposers/signatories</x:v>
      </x:c>
      <x:c r="L132" s="55" t="str">
        <x:v>No</x:v>
      </x:c>
      <x:c r="M132" s="55" t="str">
        <x:v>PET-MEP-213</x:v>
      </x:c>
    </x:row>
    <x:row r="133" ht="34" customHeight="1">
      <x:c r="A133" s="60" t="str">
        <x:v>Alexandre Varaut</x:v>
      </x:c>
      <x:c r="B133" s="60" t="str">
        <x:v>Digital Omnibus</x:v>
      </x:c>
      <x:c r="C133" s="61" t="str">
        <x:v>Proposed GDPR Article 41a(1); proposal Article 3(1)(10)</x:v>
      </x:c>
      <x:c r="D133" s="65" t="n">
        <x:f>IF(INDEX('MEP amendments'!$AE$7:$AE$315,MATCH($M133,'MEP amendments'!$AD$7:$AD$315,0))=1,INDEX('MEP amendments'!$P$7:$P$315,MATCH($M133,'MEP amendments'!$AD$7:$AD$315,0)),"")</x:f>
        <x:v>1</x:v>
      </x:c>
      <x:c r="E133" s="60" t="n">
        <x:f>IF(AND(ISNUMBER(D133),INDEX('MEP amendments'!$T$7:$T$315,MATCH($M133,'MEP amendments'!$AD$7:$AD$315,0))="Yes"),1,0)</x:f>
        <x:v>1</x:v>
      </x:c>
      <x:c r="F133" s="60" t="str">
        <x:f>INDEX('MEP amendments'!$S$7:$S$315,MATCH($M133,'MEP amendments'!$AD$7:$AD$315,0))</x:f>
        <x:v>Medium</x:v>
      </x:c>
      <x:c r="G133" s="60" t="n">
        <x:f>COUNTIFS($A$7:$A$1047,A133,$B$7:$B$1047,B133,$E$7:$E$1047,1)</x:f>
        <x:v>54</x:v>
      </x:c>
      <x:c r="H133" s="67" t="n">
        <x:f>IF(E133=1,D133/G133,"")</x:f>
        <x:v>0.018518518518518517</x:v>
      </x:c>
      <x:c r="I133" s="60" t="n">
        <x:f>IF(AND(E133=1,COUNTIFS($A$7:A133,A133,$B$7:B133,B133,$E$7:E133,1)=1),1,0)</x:f>
        <x:v>0</x:v>
      </x:c>
      <x:c r="J133" s="63" t="str">
        <x:v>Official amendment</x:v>
      </x:c>
      <x:c r="K133" s="61" t="str">
        <x:v>Named joint proposers/signatories</x:v>
      </x:c>
      <x:c r="L133" s="60" t="str">
        <x:v>No</x:v>
      </x:c>
      <x:c r="M133" s="60" t="str">
        <x:v>PET-MEP-222</x:v>
      </x:c>
    </x:row>
    <x:row r="134" ht="34" customHeight="1">
      <x:c r="A134" s="55" t="str">
        <x:v>Alexandre Varaut</x:v>
      </x:c>
      <x:c r="B134" s="55" t="str">
        <x:v>Digital Omnibus</x:v>
      </x:c>
      <x:c r="C134" s="62" t="str">
        <x:v>Amendment 1288; Article 3 – paragraph 1 – point 10 Regulation (EU) 2016/679 Article 41a – Paragraph 3</x:v>
      </x:c>
      <x:c r="D134" s="66" t="n">
        <x:f>IF(INDEX('MEP amendments'!$AE$7:$AE$315,MATCH($M134,'MEP amendments'!$AD$7:$AD$315,0))=1,INDEX('MEP amendments'!$P$7:$P$315,MATCH($M134,'MEP amendments'!$AD$7:$AD$315,0)),"")</x:f>
        <x:v>1</x:v>
      </x:c>
      <x:c r="E134" s="55" t="n">
        <x:f>IF(AND(ISNUMBER(D134),INDEX('MEP amendments'!$T$7:$T$315,MATCH($M134,'MEP amendments'!$AD$7:$AD$315,0))="Yes"),1,0)</x:f>
        <x:v>1</x:v>
      </x:c>
      <x:c r="F134" s="55" t="str">
        <x:f>INDEX('MEP amendments'!$S$7:$S$315,MATCH($M134,'MEP amendments'!$AD$7:$AD$315,0))</x:f>
        <x:v>Medium</x:v>
      </x:c>
      <x:c r="G134" s="55" t="n">
        <x:f>COUNTIFS($A$7:$A$1047,A134,$B$7:$B$1047,B134,$E$7:$E$1047,1)</x:f>
        <x:v>54</x:v>
      </x:c>
      <x:c r="H134" s="68" t="n">
        <x:f>IF(E134=1,D134/G134,"")</x:f>
        <x:v>0.018518518518518517</x:v>
      </x:c>
      <x:c r="I134" s="55" t="n">
        <x:f>IF(AND(E134=1,COUNTIFS($A$7:A134,A134,$B$7:B134,B134,$E$7:E134,1)=1),1,0)</x:f>
        <x:v>0</x:v>
      </x:c>
      <x:c r="J134" s="64" t="str">
        <x:v>Official amendment</x:v>
      </x:c>
      <x:c r="K134" s="62" t="str">
        <x:v>Named signatories to tabled amendment</x:v>
      </x:c>
      <x:c r="L134" s="55" t="str">
        <x:v>No</x:v>
      </x:c>
      <x:c r="M134" s="55" t="str">
        <x:v>PET-MEP-259</x:v>
      </x:c>
    </x:row>
    <x:row r="135" ht="34" customHeight="1">
      <x:c r="A135" s="60" t="str">
        <x:v>Alexandre Varaut</x:v>
      </x:c>
      <x:c r="B135" s="60" t="str">
        <x:v>Digital Omnibus</x:v>
      </x:c>
      <x:c r="C135" s="61" t="str">
        <x:v>Amendment 1298; Article 3 – paragraph 1 – point 10 Regulation (EU) 2016/679 Article 41a – Paragraph 5</x:v>
      </x:c>
      <x:c r="D135" s="65" t="n">
        <x:f>IF(INDEX('MEP amendments'!$AE$7:$AE$315,MATCH($M135,'MEP amendments'!$AD$7:$AD$315,0))=1,INDEX('MEP amendments'!$P$7:$P$315,MATCH($M135,'MEP amendments'!$AD$7:$AD$315,0)),"")</x:f>
        <x:v>0</x:v>
      </x:c>
      <x:c r="E135" s="60" t="n">
        <x:f>IF(AND(ISNUMBER(D135),INDEX('MEP amendments'!$T$7:$T$315,MATCH($M135,'MEP amendments'!$AD$7:$AD$315,0))="Yes"),1,0)</x:f>
        <x:v>1</x:v>
      </x:c>
      <x:c r="F135" s="60" t="str">
        <x:f>INDEX('MEP amendments'!$S$7:$S$315,MATCH($M135,'MEP amendments'!$AD$7:$AD$315,0))</x:f>
        <x:v>High</x:v>
      </x:c>
      <x:c r="G135" s="60" t="n">
        <x:f>COUNTIFS($A$7:$A$1047,A135,$B$7:$B$1047,B135,$E$7:$E$1047,1)</x:f>
        <x:v>54</x:v>
      </x:c>
      <x:c r="H135" s="67" t="n">
        <x:f>IF(E135=1,D135/G135,"")</x:f>
        <x:v>0</x:v>
      </x:c>
      <x:c r="I135" s="60" t="n">
        <x:f>IF(AND(E135=1,COUNTIFS($A$7:A135,A135,$B$7:B135,B135,$E$7:E135,1)=1),1,0)</x:f>
        <x:v>0</x:v>
      </x:c>
      <x:c r="J135" s="63" t="str">
        <x:v>Official amendment</x:v>
      </x:c>
      <x:c r="K135" s="61" t="str">
        <x:v>Named signatories to tabled amendment</x:v>
      </x:c>
      <x:c r="L135" s="60" t="str">
        <x:v>No</x:v>
      </x:c>
      <x:c r="M135" s="60" t="str">
        <x:v>PET-MEP-269</x:v>
      </x:c>
    </x:row>
    <x:row r="136" ht="34" customHeight="1">
      <x:c r="A136" s="55" t="str">
        <x:v>Alexandre Varaut</x:v>
      </x:c>
      <x:c r="B136" s="55" t="str">
        <x:v>Digital Omnibus</x:v>
      </x:c>
      <x:c r="C136" s="62" t="str">
        <x:v>Amendment 1301; Article 3 – paragraph 1 – point 10 a (new) Regulation (EU) 2016/679 Article 41b (new)</x:v>
      </x:c>
      <x:c r="D136" s="66" t="n">
        <x:f>IF(INDEX('MEP amendments'!$AE$7:$AE$315,MATCH($M136,'MEP amendments'!$AD$7:$AD$315,0))=1,INDEX('MEP amendments'!$P$7:$P$315,MATCH($M136,'MEP amendments'!$AD$7:$AD$315,0)),"")</x:f>
        <x:v>1</x:v>
      </x:c>
      <x:c r="E136" s="55" t="n">
        <x:f>IF(AND(ISNUMBER(D136),INDEX('MEP amendments'!$T$7:$T$315,MATCH($M136,'MEP amendments'!$AD$7:$AD$315,0))="Yes"),1,0)</x:f>
        <x:v>1</x:v>
      </x:c>
      <x:c r="F136" s="55" t="str">
        <x:f>INDEX('MEP amendments'!$S$7:$S$315,MATCH($M136,'MEP amendments'!$AD$7:$AD$315,0))</x:f>
        <x:v>High</x:v>
      </x:c>
      <x:c r="G136" s="55" t="n">
        <x:f>COUNTIFS($A$7:$A$1047,A136,$B$7:$B$1047,B136,$E$7:$E$1047,1)</x:f>
        <x:v>54</x:v>
      </x:c>
      <x:c r="H136" s="68" t="n">
        <x:f>IF(E136=1,D136/G136,"")</x:f>
        <x:v>0.018518518518518517</x:v>
      </x:c>
      <x:c r="I136" s="55" t="n">
        <x:f>IF(AND(E136=1,COUNTIFS($A$7:A136,A136,$B$7:B136,B136,$E$7:E136,1)=1),1,0)</x:f>
        <x:v>0</x:v>
      </x:c>
      <x:c r="J136" s="64" t="str">
        <x:v>Official amendment</x:v>
      </x:c>
      <x:c r="K136" s="62" t="str">
        <x:v>Named signatories to tabled amendment</x:v>
      </x:c>
      <x:c r="L136" s="55" t="str">
        <x:v>No</x:v>
      </x:c>
      <x:c r="M136" s="55" t="str">
        <x:v>PET-MEP-272</x:v>
      </x:c>
    </x:row>
    <x:row r="137" ht="34" customHeight="1">
      <x:c r="A137" s="60" t="str">
        <x:v>Alexandre Varaut</x:v>
      </x:c>
      <x:c r="B137" s="60" t="str">
        <x:v>Digital Omnibus</x:v>
      </x:c>
      <x:c r="C137" s="61" t="str">
        <x:v>Amendment 1340; Article 3 – paragraph 1 – point 14 Regulation (EU) 2016/679 (GDPR) Article 70 – paragraph 1 – point hca (new)</x:v>
      </x:c>
      <x:c r="D137" s="65" t="n">
        <x:f>IF(INDEX('MEP amendments'!$AE$7:$AE$315,MATCH($M137,'MEP amendments'!$AD$7:$AD$315,0))=1,INDEX('MEP amendments'!$P$7:$P$315,MATCH($M137,'MEP amendments'!$AD$7:$AD$315,0)),"")</x:f>
        <x:v>1</x:v>
      </x:c>
      <x:c r="E137" s="60" t="n">
        <x:f>IF(AND(ISNUMBER(D137),INDEX('MEP amendments'!$T$7:$T$315,MATCH($M137,'MEP amendments'!$AD$7:$AD$315,0))="Yes"),1,0)</x:f>
        <x:v>1</x:v>
      </x:c>
      <x:c r="F137" s="60" t="str">
        <x:f>INDEX('MEP amendments'!$S$7:$S$315,MATCH($M137,'MEP amendments'!$AD$7:$AD$315,0))</x:f>
        <x:v>High</x:v>
      </x:c>
      <x:c r="G137" s="60" t="n">
        <x:f>COUNTIFS($A$7:$A$1047,A137,$B$7:$B$1047,B137,$E$7:$E$1047,1)</x:f>
        <x:v>54</x:v>
      </x:c>
      <x:c r="H137" s="67" t="n">
        <x:f>IF(E137=1,D137/G137,"")</x:f>
        <x:v>0.018518518518518517</x:v>
      </x:c>
      <x:c r="I137" s="60" t="n">
        <x:f>IF(AND(E137=1,COUNTIFS($A$7:A137,A137,$B$7:B137,B137,$E$7:E137,1)=1),1,0)</x:f>
        <x:v>0</x:v>
      </x:c>
      <x:c r="J137" s="63" t="str">
        <x:v>Official amendment</x:v>
      </x:c>
      <x:c r="K137" s="61" t="str">
        <x:v>Named signatories to tabled amendment</x:v>
      </x:c>
      <x:c r="L137" s="60" t="str">
        <x:v>No</x:v>
      </x:c>
      <x:c r="M137" s="60" t="str">
        <x:v>PET-MEP-274</x:v>
      </x:c>
    </x:row>
    <x:row r="138" ht="34" customHeight="1">
      <x:c r="A138" s="55" t="str">
        <x:v>Alexandre Varaut</x:v>
      </x:c>
      <x:c r="B138" s="55" t="str">
        <x:v>Digital Omnibus</x:v>
      </x:c>
      <x:c r="C138" s="62" t="str">
        <x:v>Amendment 1392; Article 3 – paragraph 1 – point 15 Regulation (EU) 2016/679 Article 88a – paragraph 3 – point c</x:v>
      </x:c>
      <x:c r="D138" s="66" t="n">
        <x:f>IF(INDEX('MEP amendments'!$AE$7:$AE$315,MATCH($M138,'MEP amendments'!$AD$7:$AD$315,0))=1,INDEX('MEP amendments'!$P$7:$P$315,MATCH($M138,'MEP amendments'!$AD$7:$AD$315,0)),"")</x:f>
        <x:v>1</x:v>
      </x:c>
      <x:c r="E138" s="55" t="n">
        <x:f>IF(AND(ISNUMBER(D138),INDEX('MEP amendments'!$T$7:$T$315,MATCH($M138,'MEP amendments'!$AD$7:$AD$315,0))="Yes"),1,0)</x:f>
        <x:v>1</x:v>
      </x:c>
      <x:c r="F138" s="55" t="str">
        <x:f>INDEX('MEP amendments'!$S$7:$S$315,MATCH($M138,'MEP amendments'!$AD$7:$AD$315,0))</x:f>
        <x:v>High</x:v>
      </x:c>
      <x:c r="G138" s="55" t="n">
        <x:f>COUNTIFS($A$7:$A$1047,A138,$B$7:$B$1047,B138,$E$7:$E$1047,1)</x:f>
        <x:v>54</x:v>
      </x:c>
      <x:c r="H138" s="68" t="n">
        <x:f>IF(E138=1,D138/G138,"")</x:f>
        <x:v>0.018518518518518517</x:v>
      </x:c>
      <x:c r="I138" s="55" t="n">
        <x:f>IF(AND(E138=1,COUNTIFS($A$7:A138,A138,$B$7:B138,B138,$E$7:E138,1)=1),1,0)</x:f>
        <x:v>0</x:v>
      </x:c>
      <x:c r="J138" s="64" t="str">
        <x:v>Official amendment</x:v>
      </x:c>
      <x:c r="K138" s="62" t="str">
        <x:v>Named signatories to tabled amendment</x:v>
      </x:c>
      <x:c r="L138" s="55" t="str">
        <x:v>No</x:v>
      </x:c>
      <x:c r="M138" s="55" t="str">
        <x:v>PET-MEP-278</x:v>
      </x:c>
    </x:row>
    <x:row r="139" ht="34" customHeight="1">
      <x:c r="A139" s="60" t="str">
        <x:v>Alexandre Varaut</x:v>
      </x:c>
      <x:c r="B139" s="60" t="str">
        <x:v>Digital Omnibus</x:v>
      </x:c>
      <x:c r="C139" s="61" t="str">
        <x:v>Amendment 1635; Article 4(1)(3)(a); Regulation (EU) 2018/1725 Article 10(2)(l)</x:v>
      </x:c>
      <x:c r="D139" s="65" t="n">
        <x:f>IF(INDEX('MEP amendments'!$AE$7:$AE$315,MATCH($M139,'MEP amendments'!$AD$7:$AD$315,0))=1,INDEX('MEP amendments'!$P$7:$P$315,MATCH($M139,'MEP amendments'!$AD$7:$AD$315,0)),"")</x:f>
        <x:v>1</x:v>
      </x:c>
      <x:c r="E139" s="60" t="n">
        <x:f>IF(AND(ISNUMBER(D139),INDEX('MEP amendments'!$T$7:$T$315,MATCH($M139,'MEP amendments'!$AD$7:$AD$315,0))="Yes"),1,0)</x:f>
        <x:v>1</x:v>
      </x:c>
      <x:c r="F139" s="60" t="str">
        <x:f>INDEX('MEP amendments'!$S$7:$S$315,MATCH($M139,'MEP amendments'!$AD$7:$AD$315,0))</x:f>
        <x:v>High</x:v>
      </x:c>
      <x:c r="G139" s="60" t="n">
        <x:f>COUNTIFS($A$7:$A$1047,A139,$B$7:$B$1047,B139,$E$7:$E$1047,1)</x:f>
        <x:v>54</x:v>
      </x:c>
      <x:c r="H139" s="67" t="n">
        <x:f>IF(E139=1,D139/G139,"")</x:f>
        <x:v>0.018518518518518517</x:v>
      </x:c>
      <x:c r="I139" s="60" t="n">
        <x:f>IF(AND(E139=1,COUNTIFS($A$7:A139,A139,$B$7:B139,B139,$E$7:E139,1)=1),1,0)</x:f>
        <x:v>0</x:v>
      </x:c>
      <x:c r="J139" s="63" t="str">
        <x:v>Official amendment</x:v>
      </x:c>
      <x:c r="K139" s="61" t="str">
        <x:v>Named signatories to tabled amendment</x:v>
      </x:c>
      <x:c r="L139" s="60" t="str">
        <x:v>No</x:v>
      </x:c>
      <x:c r="M139" s="60" t="str">
        <x:v>PET-MEP-297</x:v>
      </x:c>
    </x:row>
    <x:row r="140" ht="34" customHeight="1">
      <x:c r="A140" s="55" t="str">
        <x:v>Alexandre Varaut</x:v>
      </x:c>
      <x:c r="B140" s="55" t="str">
        <x:v>Digital Omnibus</x:v>
      </x:c>
      <x:c r="C140" s="62" t="str">
        <x:v>Amendment 1644; Article 4(1)(3)(b); Regulation (EU) 2018/1725 Article 10(4)</x:v>
      </x:c>
      <x:c r="D140" s="66" t="n">
        <x:f>IF(INDEX('MEP amendments'!$AE$7:$AE$315,MATCH($M140,'MEP amendments'!$AD$7:$AD$315,0))=1,INDEX('MEP amendments'!$P$7:$P$315,MATCH($M140,'MEP amendments'!$AD$7:$AD$315,0)),"")</x:f>
        <x:v>1</x:v>
      </x:c>
      <x:c r="E140" s="55" t="n">
        <x:f>IF(AND(ISNUMBER(D140),INDEX('MEP amendments'!$T$7:$T$315,MATCH($M140,'MEP amendments'!$AD$7:$AD$315,0))="Yes"),1,0)</x:f>
        <x:v>1</x:v>
      </x:c>
      <x:c r="F140" s="55" t="str">
        <x:f>INDEX('MEP amendments'!$S$7:$S$315,MATCH($M140,'MEP amendments'!$AD$7:$AD$315,0))</x:f>
        <x:v>High</x:v>
      </x:c>
      <x:c r="G140" s="55" t="n">
        <x:f>COUNTIFS($A$7:$A$1047,A140,$B$7:$B$1047,B140,$E$7:$E$1047,1)</x:f>
        <x:v>54</x:v>
      </x:c>
      <x:c r="H140" s="68" t="n">
        <x:f>IF(E140=1,D140/G140,"")</x:f>
        <x:v>0.018518518518518517</x:v>
      </x:c>
      <x:c r="I140" s="55" t="n">
        <x:f>IF(AND(E140=1,COUNTIFS($A$7:A140,A140,$B$7:B140,B140,$E$7:E140,1)=1),1,0)</x:f>
        <x:v>0</x:v>
      </x:c>
      <x:c r="J140" s="64" t="str">
        <x:v>Official amendment</x:v>
      </x:c>
      <x:c r="K140" s="62" t="str">
        <x:v>Named signatories to tabled amendment</x:v>
      </x:c>
      <x:c r="L140" s="55" t="str">
        <x:v>No</x:v>
      </x:c>
      <x:c r="M140" s="55" t="str">
        <x:v>PET-MEP-299</x:v>
      </x:c>
    </x:row>
    <x:row r="141" ht="34" customHeight="1">
      <x:c r="A141" s="60" t="str">
        <x:v>Alexandre Varaut</x:v>
      </x:c>
      <x:c r="B141" s="60" t="str">
        <x:v>Digital Omnibus</x:v>
      </x:c>
      <x:c r="C141" s="61" t="str">
        <x:v>Amendment 1710; Article 4(1)(10); Regulation (EU) 2018/1725 Article 45a</x:v>
      </x:c>
      <x:c r="D141" s="65" t="n">
        <x:f>IF(INDEX('MEP amendments'!$AE$7:$AE$315,MATCH($M141,'MEP amendments'!$AD$7:$AD$315,0))=1,INDEX('MEP amendments'!$P$7:$P$315,MATCH($M141,'MEP amendments'!$AD$7:$AD$315,0)),"")</x:f>
        <x:v>0</x:v>
      </x:c>
      <x:c r="E141" s="60" t="n">
        <x:f>IF(AND(ISNUMBER(D141),INDEX('MEP amendments'!$T$7:$T$315,MATCH($M141,'MEP amendments'!$AD$7:$AD$315,0))="Yes"),1,0)</x:f>
        <x:v>1</x:v>
      </x:c>
      <x:c r="F141" s="60" t="str">
        <x:f>INDEX('MEP amendments'!$S$7:$S$315,MATCH($M141,'MEP amendments'!$AD$7:$AD$315,0))</x:f>
        <x:v>High</x:v>
      </x:c>
      <x:c r="G141" s="60" t="n">
        <x:f>COUNTIFS($A$7:$A$1047,A141,$B$7:$B$1047,B141,$E$7:$E$1047,1)</x:f>
        <x:v>54</x:v>
      </x:c>
      <x:c r="H141" s="67" t="n">
        <x:f>IF(E141=1,D141/G141,"")</x:f>
        <x:v>0</x:v>
      </x:c>
      <x:c r="I141" s="60" t="n">
        <x:f>IF(AND(E141=1,COUNTIFS($A$7:A141,A141,$B$7:B141,B141,$E$7:E141,1)=1),1,0)</x:f>
        <x:v>0</x:v>
      </x:c>
      <x:c r="J141" s="63" t="str">
        <x:v>Official amendment</x:v>
      </x:c>
      <x:c r="K141" s="61" t="str">
        <x:v>Named signatories to tabled amendment</x:v>
      </x:c>
      <x:c r="L141" s="60" t="str">
        <x:v>No</x:v>
      </x:c>
      <x:c r="M141" s="60" t="str">
        <x:v>PET-MEP-303</x:v>
      </x:c>
    </x:row>
    <x:row r="142" ht="34" customHeight="1">
      <x:c r="A142" s="55" t="str">
        <x:v>Alexandre Varaut</x:v>
      </x:c>
      <x:c r="B142" s="55" t="str">
        <x:v>Digital Omnibus</x:v>
      </x:c>
      <x:c r="C142" s="62" t="str">
        <x:v>Amendment 1839: Art10(3) repeal conditions, justification</x:v>
      </x:c>
      <x:c r="D142" s="66" t="n">
        <x:f>IF(INDEX('MEP amendments'!$AE$7:$AE$315,MATCH($M142,'MEP amendments'!$AD$7:$AD$315,0))=1,INDEX('MEP amendments'!$P$7:$P$315,MATCH($M142,'MEP amendments'!$AD$7:$AD$315,0)),"")</x:f>
        <x:v>0</x:v>
      </x:c>
      <x:c r="E142" s="55" t="n">
        <x:f>IF(AND(ISNUMBER(D142),INDEX('MEP amendments'!$T$7:$T$315,MATCH($M142,'MEP amendments'!$AD$7:$AD$315,0))="Yes"),1,0)</x:f>
        <x:v>1</x:v>
      </x:c>
      <x:c r="F142" s="55" t="str">
        <x:f>INDEX('MEP amendments'!$S$7:$S$315,MATCH($M142,'MEP amendments'!$AD$7:$AD$315,0))</x:f>
        <x:v>High</x:v>
      </x:c>
      <x:c r="G142" s="55" t="n">
        <x:f>COUNTIFS($A$7:$A$1047,A142,$B$7:$B$1047,B142,$E$7:$E$1047,1)</x:f>
        <x:v>54</x:v>
      </x:c>
      <x:c r="H142" s="68" t="n">
        <x:f>IF(E142=1,D142/G142,"")</x:f>
        <x:v>0</x:v>
      </x:c>
      <x:c r="I142" s="55" t="n">
        <x:f>IF(AND(E142=1,COUNTIFS($A$7:A142,A142,$B$7:B142,B142,$E$7:E142,1)=1),1,0)</x:f>
        <x:v>0</x:v>
      </x:c>
      <x:c r="J142" s="64" t="str">
        <x:v>Official amendment</x:v>
      </x:c>
      <x:c r="K142" s="62" t="str">
        <x:v>Named signatories to tabled amendment</x:v>
      </x:c>
      <x:c r="L142" s="55" t="str">
        <x:v>No</x:v>
      </x:c>
      <x:c r="M142" s="55" t="str">
        <x:v>PET-MEP-315</x:v>
      </x:c>
    </x:row>
    <x:row r="143" ht="34" customHeight="1">
      <x:c r="A143" s="60" t="str">
        <x:v>Alice Teodorescu Måwe</x:v>
      </x:c>
      <x:c r="B143" s="60" t="str">
        <x:v>Digital Omnibus</x:v>
      </x:c>
      <x:c r="C143" s="61" t="str">
        <x:v>Amendment 608 — Article 1 – paragraph 1 – point 3 Regulation (EU) 2023/2854 Article 11 – paragraph 1</x:v>
      </x:c>
      <x:c r="D143" s="65" t="n">
        <x:f>IF(INDEX('MEP amendments'!$AE$7:$AE$315,MATCH($M143,'MEP amendments'!$AD$7:$AD$315,0))=1,INDEX('MEP amendments'!$P$7:$P$315,MATCH($M143,'MEP amendments'!$AD$7:$AD$315,0)),"")</x:f>
        <x:v>0</x:v>
      </x:c>
      <x:c r="E143" s="60" t="n">
        <x:f>IF(AND(ISNUMBER(D143),INDEX('MEP amendments'!$T$7:$T$315,MATCH($M143,'MEP amendments'!$AD$7:$AD$315,0))="Yes"),1,0)</x:f>
        <x:v>1</x:v>
      </x:c>
      <x:c r="F143" s="60" t="str">
        <x:f>INDEX('MEP amendments'!$S$7:$S$315,MATCH($M143,'MEP amendments'!$AD$7:$AD$315,0))</x:f>
        <x:v>High</x:v>
      </x:c>
      <x:c r="G143" s="60" t="n">
        <x:f>COUNTIFS($A$7:$A$1047,A143,$B$7:$B$1047,B143,$E$7:$E$1047,1)</x:f>
        <x:v>1</x:v>
      </x:c>
      <x:c r="H143" s="67" t="n">
        <x:f>IF(E143=1,D143/G143,"")</x:f>
        <x:v>0</x:v>
      </x:c>
      <x:c r="I143" s="60" t="n">
        <x:f>IF(AND(E143=1,COUNTIFS($A$7:A143,A143,$B$7:B143,B143,$E$7:E143,1)=1),1,0)</x:f>
        <x:v>1</x:v>
      </x:c>
      <x:c r="J143" s="63" t="str">
        <x:v>Official amendment</x:v>
      </x:c>
      <x:c r="K143" s="61" t="str">
        <x:v>Named signatory to tabled amendment</x:v>
      </x:c>
      <x:c r="L143" s="60" t="str">
        <x:v>No</x:v>
      </x:c>
      <x:c r="M143" s="60" t="str">
        <x:v>PET-MEP-157</x:v>
      </x:c>
    </x:row>
    <x:row r="144" ht="34" customHeight="1">
      <x:c r="A144" s="55" t="str">
        <x:v>Alice Teodorescu Måwe</x:v>
      </x:c>
      <x:c r="B144" s="55" t="str">
        <x:v>Digital Omnibus</x:v>
      </x:c>
      <x:c r="C144" s="62" t="str">
        <x:v>Amendment 946: proposed GDPR Art4(1) addition</x:v>
      </x:c>
      <x:c r="D144" s="66" t="str">
        <x:f>IF(INDEX('MEP amendments'!$AE$7:$AE$315,MATCH($M144,'MEP amendments'!$AD$7:$AD$315,0))=1,INDEX('MEP amendments'!$P$7:$P$315,MATCH($M144,'MEP amendments'!$AD$7:$AD$315,0)),"")</x:f>
      </x:c>
      <x:c r="E144" s="55" t="n">
        <x:f>IF(AND(ISNUMBER(D144),INDEX('MEP amendments'!$T$7:$T$315,MATCH($M144,'MEP amendments'!$AD$7:$AD$315,0))="Yes"),1,0)</x:f>
        <x:v>0</x:v>
      </x:c>
      <x:c r="F144" s="55" t="str">
        <x:f>INDEX('MEP amendments'!$S$7:$S$315,MATCH($M144,'MEP amendments'!$AD$7:$AD$315,0))</x:f>
        <x:v>Medium</x:v>
      </x:c>
      <x:c r="G144" s="55" t="n">
        <x:f>COUNTIFS($A$7:$A$1047,A144,$B$7:$B$1047,B144,$E$7:$E$1047,1)</x:f>
        <x:v>1</x:v>
      </x:c>
      <x:c r="H144" s="68" t="str">
        <x:f>IF(E144=1,D144/G144,"")</x:f>
      </x:c>
      <x:c r="I144" s="55" t="n">
        <x:f>IF(AND(E144=1,COUNTIFS($A$7:A144,A144,$B$7:B144,B144,$E$7:E144,1)=1),1,0)</x:f>
        <x:v>0</x:v>
      </x:c>
      <x:c r="J144" s="64" t="str">
        <x:v>Official amendment</x:v>
      </x:c>
      <x:c r="K144" s="62" t="str">
        <x:v>Named individual proposer</x:v>
      </x:c>
      <x:c r="L144" s="55" t="str">
        <x:v>No</x:v>
      </x:c>
      <x:c r="M144" s="55" t="str">
        <x:v>PET-MEP-190</x:v>
      </x:c>
    </x:row>
    <x:row r="145" ht="34" customHeight="1">
      <x:c r="A145" s="60" t="str">
        <x:v>Alice Teodorescu Måwe</x:v>
      </x:c>
      <x:c r="B145" s="60" t="str">
        <x:v>Digital Omnibus</x:v>
      </x:c>
      <x:c r="C145" s="61" t="str">
        <x:v>Proposed GDPR Article 41a(1); proposal Article 3(1)(10)</x:v>
      </x:c>
      <x:c r="D145" s="65" t="str">
        <x:f>IF(INDEX('MEP amendments'!$AE$7:$AE$315,MATCH($M145,'MEP amendments'!$AD$7:$AD$315,0))=1,INDEX('MEP amendments'!$P$7:$P$315,MATCH($M145,'MEP amendments'!$AD$7:$AD$315,0)),"")</x:f>
      </x:c>
      <x:c r="E145" s="60" t="n">
        <x:f>IF(AND(ISNUMBER(D145),INDEX('MEP amendments'!$T$7:$T$315,MATCH($M145,'MEP amendments'!$AD$7:$AD$315,0))="Yes"),1,0)</x:f>
        <x:v>0</x:v>
      </x:c>
      <x:c r="F145" s="60" t="str">
        <x:f>INDEX('MEP amendments'!$S$7:$S$315,MATCH($M145,'MEP amendments'!$AD$7:$AD$315,0))</x:f>
        <x:v>Medium</x:v>
      </x:c>
      <x:c r="G145" s="60" t="n">
        <x:f>COUNTIFS($A$7:$A$1047,A145,$B$7:$B$1047,B145,$E$7:$E$1047,1)</x:f>
        <x:v>1</x:v>
      </x:c>
      <x:c r="H145" s="67" t="str">
        <x:f>IF(E145=1,D145/G145,"")</x:f>
      </x:c>
      <x:c r="I145" s="60" t="n">
        <x:f>IF(AND(E145=1,COUNTIFS($A$7:A145,A145,$B$7:B145,B145,$E$7:E145,1)=1),1,0)</x:f>
        <x:v>0</x:v>
      </x:c>
      <x:c r="J145" s="63" t="str">
        <x:v>Official amendment</x:v>
      </x:c>
      <x:c r="K145" s="61" t="str">
        <x:v>Named individual proposer</x:v>
      </x:c>
      <x:c r="L145" s="60" t="str">
        <x:v>No</x:v>
      </x:c>
      <x:c r="M145" s="60" t="str">
        <x:v>PET-MEP-223</x:v>
      </x:c>
    </x:row>
    <x:row r="146" ht="34" customHeight="1">
      <x:c r="A146" s="55" t="str">
        <x:v>Alice Teodorescu Måwe</x:v>
      </x:c>
      <x:c r="B146" s="55" t="str">
        <x:v>Digital Omnibus</x:v>
      </x:c>
      <x:c r="C146" s="62" t="str">
        <x:v>Amendment 1276; Article 3 – paragraph 1 – point 10 Regulation (EU) 2016/679 Article 41a – paragraph 2 – point b</x:v>
      </x:c>
      <x:c r="D146" s="66" t="str">
        <x:f>IF(INDEX('MEP amendments'!$AE$7:$AE$315,MATCH($M146,'MEP amendments'!$AD$7:$AD$315,0))=1,INDEX('MEP amendments'!$P$7:$P$315,MATCH($M146,'MEP amendments'!$AD$7:$AD$315,0)),"")</x:f>
      </x:c>
      <x:c r="E146" s="55" t="n">
        <x:f>IF(AND(ISNUMBER(D146),INDEX('MEP amendments'!$T$7:$T$315,MATCH($M146,'MEP amendments'!$AD$7:$AD$315,0))="Yes"),1,0)</x:f>
        <x:v>0</x:v>
      </x:c>
      <x:c r="F146" s="55" t="str">
        <x:f>INDEX('MEP amendments'!$S$7:$S$315,MATCH($M146,'MEP amendments'!$AD$7:$AD$315,0))</x:f>
        <x:v>Low</x:v>
      </x:c>
      <x:c r="G146" s="55" t="n">
        <x:f>COUNTIFS($A$7:$A$1047,A146,$B$7:$B$1047,B146,$E$7:$E$1047,1)</x:f>
        <x:v>1</x:v>
      </x:c>
      <x:c r="H146" s="68" t="str">
        <x:f>IF(E146=1,D146/G146,"")</x:f>
      </x:c>
      <x:c r="I146" s="55" t="n">
        <x:f>IF(AND(E146=1,COUNTIFS($A$7:A146,A146,$B$7:B146,B146,$E$7:E146,1)=1),1,0)</x:f>
        <x:v>0</x:v>
      </x:c>
      <x:c r="J146" s="64" t="str">
        <x:v>Official amendment</x:v>
      </x:c>
      <x:c r="K146" s="62" t="str">
        <x:v>Named signatories to tabled amendment</x:v>
      </x:c>
      <x:c r="L146" s="55" t="str">
        <x:v>No</x:v>
      </x:c>
      <x:c r="M146" s="55" t="str">
        <x:v>PET-MEP-247</x:v>
      </x:c>
    </x:row>
    <x:row r="147" ht="34" customHeight="1">
      <x:c r="A147" s="60" t="str">
        <x:v>Alice Teodorescu Måwe</x:v>
      </x:c>
      <x:c r="B147" s="60" t="str">
        <x:v>Digital Omnibus</x:v>
      </x:c>
      <x:c r="C147" s="61" t="str">
        <x:v>Amendment 1291; Article 3 – paragraph 1 – point 10 Regulation (EU) 2016/679 Article 41a – paragraph 3</x:v>
      </x:c>
      <x:c r="D147" s="65" t="str">
        <x:f>IF(INDEX('MEP amendments'!$AE$7:$AE$315,MATCH($M147,'MEP amendments'!$AD$7:$AD$315,0))=1,INDEX('MEP amendments'!$P$7:$P$315,MATCH($M147,'MEP amendments'!$AD$7:$AD$315,0)),"")</x:f>
      </x:c>
      <x:c r="E147" s="60" t="n">
        <x:f>IF(AND(ISNUMBER(D147),INDEX('MEP amendments'!$T$7:$T$315,MATCH($M147,'MEP amendments'!$AD$7:$AD$315,0))="Yes"),1,0)</x:f>
        <x:v>0</x:v>
      </x:c>
      <x:c r="F147" s="60" t="str">
        <x:f>INDEX('MEP amendments'!$S$7:$S$315,MATCH($M147,'MEP amendments'!$AD$7:$AD$315,0))</x:f>
        <x:v>Low</x:v>
      </x:c>
      <x:c r="G147" s="60" t="n">
        <x:f>COUNTIFS($A$7:$A$1047,A147,$B$7:$B$1047,B147,$E$7:$E$1047,1)</x:f>
        <x:v>1</x:v>
      </x:c>
      <x:c r="H147" s="67" t="str">
        <x:f>IF(E147=1,D147/G147,"")</x:f>
      </x:c>
      <x:c r="I147" s="60" t="n">
        <x:f>IF(AND(E147=1,COUNTIFS($A$7:A147,A147,$B$7:B147,B147,$E$7:E147,1)=1),1,0)</x:f>
        <x:v>0</x:v>
      </x:c>
      <x:c r="J147" s="63" t="str">
        <x:v>Official amendment</x:v>
      </x:c>
      <x:c r="K147" s="61" t="str">
        <x:v>Named signatories to tabled amendment</x:v>
      </x:c>
      <x:c r="L147" s="60" t="str">
        <x:v>No</x:v>
      </x:c>
      <x:c r="M147" s="60" t="str">
        <x:v>PET-MEP-262</x:v>
      </x:c>
    </x:row>
    <x:row r="148" ht="34" customHeight="1">
      <x:c r="A148" s="55" t="str">
        <x:v>Ana Miguel Pedro</x:v>
      </x:c>
      <x:c r="B148" s="55" t="str">
        <x:v>Digital Omnibus</x:v>
      </x:c>
      <x:c r="C148" s="62" t="str">
        <x:v>Amendment 216 — Recital 27</x:v>
      </x:c>
      <x:c r="D148" s="66" t="n">
        <x:f>IF(INDEX('MEP amendments'!$AE$7:$AE$315,MATCH($M148,'MEP amendments'!$AD$7:$AD$315,0))=1,INDEX('MEP amendments'!$P$7:$P$315,MATCH($M148,'MEP amendments'!$AD$7:$AD$315,0)),"")</x:f>
        <x:v>0</x:v>
      </x:c>
      <x:c r="E148" s="55" t="n">
        <x:f>IF(AND(ISNUMBER(D148),INDEX('MEP amendments'!$T$7:$T$315,MATCH($M148,'MEP amendments'!$AD$7:$AD$315,0))="Yes"),1,0)</x:f>
        <x:v>1</x:v>
      </x:c>
      <x:c r="F148" s="55" t="str">
        <x:f>INDEX('MEP amendments'!$S$7:$S$315,MATCH($M148,'MEP amendments'!$AD$7:$AD$315,0))</x:f>
        <x:v>Medium</x:v>
      </x:c>
      <x:c r="G148" s="55" t="n">
        <x:f>COUNTIFS($A$7:$A$1047,A148,$B$7:$B$1047,B148,$E$7:$E$1047,1)</x:f>
        <x:v>12</x:v>
      </x:c>
      <x:c r="H148" s="68" t="n">
        <x:f>IF(E148=1,D148/G148,"")</x:f>
        <x:v>0</x:v>
      </x:c>
      <x:c r="I148" s="55" t="n">
        <x:f>IF(AND(E148=1,COUNTIFS($A$7:A148,A148,$B$7:B148,B148,$E$7:E148,1)=1),1,0)</x:f>
        <x:v>1</x:v>
      </x:c>
      <x:c r="J148" s="64" t="str">
        <x:v>Official amendment</x:v>
      </x:c>
      <x:c r="K148" s="62" t="str">
        <x:v>Named signatory to tabled amendment</x:v>
      </x:c>
      <x:c r="L148" s="55" t="str">
        <x:v>No</x:v>
      </x:c>
      <x:c r="M148" s="55" t="str">
        <x:v>PET-MEP-99</x:v>
      </x:c>
    </x:row>
    <x:row r="149" ht="34" customHeight="1">
      <x:c r="A149" s="60" t="str">
        <x:v>Ana Miguel Pedro</x:v>
      </x:c>
      <x:c r="B149" s="60" t="str">
        <x:v>Digital Omnibus</x:v>
      </x:c>
      <x:c r="C149" s="61" t="str">
        <x:v>Amendment 280 — Recital 31</x:v>
      </x:c>
      <x:c r="D149" s="65" t="n">
        <x:f>IF(INDEX('MEP amendments'!$AE$7:$AE$315,MATCH($M149,'MEP amendments'!$AD$7:$AD$315,0))=1,INDEX('MEP amendments'!$P$7:$P$315,MATCH($M149,'MEP amendments'!$AD$7:$AD$315,0)),"")</x:f>
        <x:v>0</x:v>
      </x:c>
      <x:c r="E149" s="60" t="n">
        <x:f>IF(AND(ISNUMBER(D149),INDEX('MEP amendments'!$T$7:$T$315,MATCH($M149,'MEP amendments'!$AD$7:$AD$315,0))="Yes"),1,0)</x:f>
        <x:v>1</x:v>
      </x:c>
      <x:c r="F149" s="60" t="str">
        <x:f>INDEX('MEP amendments'!$S$7:$S$315,MATCH($M149,'MEP amendments'!$AD$7:$AD$315,0))</x:f>
        <x:v>High</x:v>
      </x:c>
      <x:c r="G149" s="60" t="n">
        <x:f>COUNTIFS($A$7:$A$1047,A149,$B$7:$B$1047,B149,$E$7:$E$1047,1)</x:f>
        <x:v>12</x:v>
      </x:c>
      <x:c r="H149" s="67" t="n">
        <x:f>IF(E149=1,D149/G149,"")</x:f>
        <x:v>0</x:v>
      </x:c>
      <x:c r="I149" s="60" t="n">
        <x:f>IF(AND(E149=1,COUNTIFS($A$7:A149,A149,$B$7:B149,B149,$E$7:E149,1)=1),1,0)</x:f>
        <x:v>0</x:v>
      </x:c>
      <x:c r="J149" s="63" t="str">
        <x:v>Official amendment</x:v>
      </x:c>
      <x:c r="K149" s="61" t="str">
        <x:v>Named signatory to tabled amendment</x:v>
      </x:c>
      <x:c r="L149" s="60" t="str">
        <x:v>No</x:v>
      </x:c>
      <x:c r="M149" s="60" t="str">
        <x:v>PET-MEP-127</x:v>
      </x:c>
    </x:row>
    <x:row r="150" ht="34" customHeight="1">
      <x:c r="A150" s="55" t="str">
        <x:v>Ana Miguel Pedro</x:v>
      </x:c>
      <x:c r="B150" s="55" t="str">
        <x:v>Digital Omnibus</x:v>
      </x:c>
      <x:c r="C150" s="62" t="str">
        <x:v>Amendment 321 — Recital 34</x:v>
      </x:c>
      <x:c r="D150" s="66" t="n">
        <x:f>IF(INDEX('MEP amendments'!$AE$7:$AE$315,MATCH($M150,'MEP amendments'!$AD$7:$AD$315,0))=1,INDEX('MEP amendments'!$P$7:$P$315,MATCH($M150,'MEP amendments'!$AD$7:$AD$315,0)),"")</x:f>
        <x:v>1</x:v>
      </x:c>
      <x:c r="E150" s="55" t="n">
        <x:f>IF(AND(ISNUMBER(D150),INDEX('MEP amendments'!$T$7:$T$315,MATCH($M150,'MEP amendments'!$AD$7:$AD$315,0))="Yes"),1,0)</x:f>
        <x:v>1</x:v>
      </x:c>
      <x:c r="F150" s="55" t="str">
        <x:f>INDEX('MEP amendments'!$S$7:$S$315,MATCH($M150,'MEP amendments'!$AD$7:$AD$315,0))</x:f>
        <x:v>High</x:v>
      </x:c>
      <x:c r="G150" s="55" t="n">
        <x:f>COUNTIFS($A$7:$A$1047,A150,$B$7:$B$1047,B150,$E$7:$E$1047,1)</x:f>
        <x:v>12</x:v>
      </x:c>
      <x:c r="H150" s="68" t="n">
        <x:f>IF(E150=1,D150/G150,"")</x:f>
        <x:v>0.08333333333333333</x:v>
      </x:c>
      <x:c r="I150" s="55" t="n">
        <x:f>IF(AND(E150=1,COUNTIFS($A$7:A150,A150,$B$7:B150,B150,$E$7:E150,1)=1),1,0)</x:f>
        <x:v>0</x:v>
      </x:c>
      <x:c r="J150" s="64" t="str">
        <x:v>Official amendment</x:v>
      </x:c>
      <x:c r="K150" s="62" t="str">
        <x:v>Named signatory to tabled amendment</x:v>
      </x:c>
      <x:c r="L150" s="55" t="str">
        <x:v>No</x:v>
      </x:c>
      <x:c r="M150" s="55" t="str">
        <x:v>PET-MEP-139</x:v>
      </x:c>
    </x:row>
    <x:row r="151" ht="34" customHeight="1">
      <x:c r="A151" s="60" t="str">
        <x:v>Ana Miguel Pedro</x:v>
      </x:c>
      <x:c r="B151" s="60" t="str">
        <x:v>Digital Omnibus</x:v>
      </x:c>
      <x:c r="C151" s="61" t="str">
        <x:v>New GDPR Article 25a; proposal Article 3(1)(7a)</x:v>
      </x:c>
      <x:c r="D151" s="65" t="n">
        <x:f>IF(INDEX('MEP amendments'!$AE$7:$AE$315,MATCH($M151,'MEP amendments'!$AD$7:$AD$315,0))=1,INDEX('MEP amendments'!$P$7:$P$315,MATCH($M151,'MEP amendments'!$AD$7:$AD$315,0)),"")</x:f>
        <x:v>2</x:v>
      </x:c>
      <x:c r="E151" s="60" t="n">
        <x:f>IF(AND(ISNUMBER(D151),INDEX('MEP amendments'!$T$7:$T$315,MATCH($M151,'MEP amendments'!$AD$7:$AD$315,0))="Yes"),1,0)</x:f>
        <x:v>1</x:v>
      </x:c>
      <x:c r="F151" s="60" t="str">
        <x:f>INDEX('MEP amendments'!$S$7:$S$315,MATCH($M151,'MEP amendments'!$AD$7:$AD$315,0))</x:f>
        <x:v>High</x:v>
      </x:c>
      <x:c r="G151" s="60" t="n">
        <x:f>COUNTIFS($A$7:$A$1047,A151,$B$7:$B$1047,B151,$E$7:$E$1047,1)</x:f>
        <x:v>12</x:v>
      </x:c>
      <x:c r="H151" s="67" t="n">
        <x:f>IF(E151=1,D151/G151,"")</x:f>
        <x:v>0.16666666666666666</x:v>
      </x:c>
      <x:c r="I151" s="60" t="n">
        <x:f>IF(AND(E151=1,COUNTIFS($A$7:A151,A151,$B$7:B151,B151,$E$7:E151,1)=1),1,0)</x:f>
        <x:v>0</x:v>
      </x:c>
      <x:c r="J151" s="63" t="str">
        <x:v>Official amendment</x:v>
      </x:c>
      <x:c r="K151" s="61" t="str">
        <x:v>Named joint proposers/signatories</x:v>
      </x:c>
      <x:c r="L151" s="60" t="str">
        <x:v>Yes</x:v>
      </x:c>
      <x:c r="M151" s="60" t="str">
        <x:v>PET-MEP-207</x:v>
      </x:c>
    </x:row>
    <x:row r="152" ht="34" customHeight="1">
      <x:c r="A152" s="55" t="str">
        <x:v>Ana Miguel Pedro</x:v>
      </x:c>
      <x:c r="B152" s="55" t="str">
        <x:v>Digital Omnibus</x:v>
      </x:c>
      <x:c r="C152" s="62" t="str">
        <x:v>Proposed GDPR Article 41a(1); proposal Article 3(1)(10)</x:v>
      </x:c>
      <x:c r="D152" s="66" t="n">
        <x:f>IF(INDEX('MEP amendments'!$AE$7:$AE$315,MATCH($M152,'MEP amendments'!$AD$7:$AD$315,0))=1,INDEX('MEP amendments'!$P$7:$P$315,MATCH($M152,'MEP amendments'!$AD$7:$AD$315,0)),"")</x:f>
        <x:v>1</x:v>
      </x:c>
      <x:c r="E152" s="55" t="n">
        <x:f>IF(AND(ISNUMBER(D152),INDEX('MEP amendments'!$T$7:$T$315,MATCH($M152,'MEP amendments'!$AD$7:$AD$315,0))="Yes"),1,0)</x:f>
        <x:v>1</x:v>
      </x:c>
      <x:c r="F152" s="55" t="str">
        <x:f>INDEX('MEP amendments'!$S$7:$S$315,MATCH($M152,'MEP amendments'!$AD$7:$AD$315,0))</x:f>
        <x:v>High</x:v>
      </x:c>
      <x:c r="G152" s="55" t="n">
        <x:f>COUNTIFS($A$7:$A$1047,A152,$B$7:$B$1047,B152,$E$7:$E$1047,1)</x:f>
        <x:v>12</x:v>
      </x:c>
      <x:c r="H152" s="68" t="n">
        <x:f>IF(E152=1,D152/G152,"")</x:f>
        <x:v>0.08333333333333333</x:v>
      </x:c>
      <x:c r="I152" s="55" t="n">
        <x:f>IF(AND(E152=1,COUNTIFS($A$7:A152,A152,$B$7:B152,B152,$E$7:E152,1)=1),1,0)</x:f>
        <x:v>0</x:v>
      </x:c>
      <x:c r="J152" s="64" t="str">
        <x:v>Official amendment</x:v>
      </x:c>
      <x:c r="K152" s="62" t="str">
        <x:v>Named joint proposers/signatories</x:v>
      </x:c>
      <x:c r="L152" s="55" t="str">
        <x:v>No</x:v>
      </x:c>
      <x:c r="M152" s="55" t="str">
        <x:v>PET-MEP-225</x:v>
      </x:c>
    </x:row>
    <x:row r="153" ht="34" customHeight="1">
      <x:c r="A153" s="60" t="str">
        <x:v>Ana Miguel Pedro</x:v>
      </x:c>
      <x:c r="B153" s="60" t="str">
        <x:v>Digital Omnibus</x:v>
      </x:c>
      <x:c r="C153" s="61" t="str">
        <x:v>Amendment 1269; Article 3 – paragraph 1 – point 10 Regulation (EU) 2016/679 Article 41a – paragraph 2 – point a</x:v>
      </x:c>
      <x:c r="D153" s="65" t="n">
        <x:f>IF(INDEX('MEP amendments'!$AE$7:$AE$315,MATCH($M153,'MEP amendments'!$AD$7:$AD$315,0))=1,INDEX('MEP amendments'!$P$7:$P$315,MATCH($M153,'MEP amendments'!$AD$7:$AD$315,0)),"")</x:f>
        <x:v>1</x:v>
      </x:c>
      <x:c r="E153" s="60" t="n">
        <x:f>IF(AND(ISNUMBER(D153),INDEX('MEP amendments'!$T$7:$T$315,MATCH($M153,'MEP amendments'!$AD$7:$AD$315,0))="Yes"),1,0)</x:f>
        <x:v>1</x:v>
      </x:c>
      <x:c r="F153" s="60" t="str">
        <x:f>INDEX('MEP amendments'!$S$7:$S$315,MATCH($M153,'MEP amendments'!$AD$7:$AD$315,0))</x:f>
        <x:v>High</x:v>
      </x:c>
      <x:c r="G153" s="60" t="n">
        <x:f>COUNTIFS($A$7:$A$1047,A153,$B$7:$B$1047,B153,$E$7:$E$1047,1)</x:f>
        <x:v>12</x:v>
      </x:c>
      <x:c r="H153" s="67" t="n">
        <x:f>IF(E153=1,D153/G153,"")</x:f>
        <x:v>0.08333333333333333</x:v>
      </x:c>
      <x:c r="I153" s="60" t="n">
        <x:f>IF(AND(E153=1,COUNTIFS($A$7:A153,A153,$B$7:B153,B153,$E$7:E153,1)=1),1,0)</x:f>
        <x:v>0</x:v>
      </x:c>
      <x:c r="J153" s="63" t="str">
        <x:v>Official amendment</x:v>
      </x:c>
      <x:c r="K153" s="61" t="str">
        <x:v>Named signatories to tabled amendment</x:v>
      </x:c>
      <x:c r="L153" s="60" t="str">
        <x:v>Yes</x:v>
      </x:c>
      <x:c r="M153" s="60" t="str">
        <x:v>PET-MEP-240</x:v>
      </x:c>
    </x:row>
    <x:row r="154" ht="34" customHeight="1">
      <x:c r="A154" s="55" t="str">
        <x:v>Ana Miguel Pedro</x:v>
      </x:c>
      <x:c r="B154" s="55" t="str">
        <x:v>Digital Omnibus</x:v>
      </x:c>
      <x:c r="C154" s="62" t="str">
        <x:v>Amendment 1275; Article 3 – paragraph 1 – point 10 Regulation (EU) 2016/679 Article 41a – paragraph 2 – point b</x:v>
      </x:c>
      <x:c r="D154" s="66" t="n">
        <x:f>IF(INDEX('MEP amendments'!$AE$7:$AE$315,MATCH($M154,'MEP amendments'!$AD$7:$AD$315,0))=1,INDEX('MEP amendments'!$P$7:$P$315,MATCH($M154,'MEP amendments'!$AD$7:$AD$315,0)),"")</x:f>
        <x:v>0</x:v>
      </x:c>
      <x:c r="E154" s="55" t="n">
        <x:f>IF(AND(ISNUMBER(D154),INDEX('MEP amendments'!$T$7:$T$315,MATCH($M154,'MEP amendments'!$AD$7:$AD$315,0))="Yes"),1,0)</x:f>
        <x:v>1</x:v>
      </x:c>
      <x:c r="F154" s="55" t="str">
        <x:f>INDEX('MEP amendments'!$S$7:$S$315,MATCH($M154,'MEP amendments'!$AD$7:$AD$315,0))</x:f>
        <x:v>High</x:v>
      </x:c>
      <x:c r="G154" s="55" t="n">
        <x:f>COUNTIFS($A$7:$A$1047,A154,$B$7:$B$1047,B154,$E$7:$E$1047,1)</x:f>
        <x:v>12</x:v>
      </x:c>
      <x:c r="H154" s="68" t="n">
        <x:f>IF(E154=1,D154/G154,"")</x:f>
        <x:v>0</x:v>
      </x:c>
      <x:c r="I154" s="55" t="n">
        <x:f>IF(AND(E154=1,COUNTIFS($A$7:A154,A154,$B$7:B154,B154,$E$7:E154,1)=1),1,0)</x:f>
        <x:v>0</x:v>
      </x:c>
      <x:c r="J154" s="64" t="str">
        <x:v>Official amendment</x:v>
      </x:c>
      <x:c r="K154" s="62" t="str">
        <x:v>Named signatories to tabled amendment</x:v>
      </x:c>
      <x:c r="L154" s="55" t="str">
        <x:v>No</x:v>
      </x:c>
      <x:c r="M154" s="55" t="str">
        <x:v>PET-MEP-246</x:v>
      </x:c>
    </x:row>
    <x:row r="155" ht="34" customHeight="1">
      <x:c r="A155" s="60" t="str">
        <x:v>Ana Miguel Pedro</x:v>
      </x:c>
      <x:c r="B155" s="60" t="str">
        <x:v>Digital Omnibus</x:v>
      </x:c>
      <x:c r="C155" s="61" t="str">
        <x:v>Amendment 1281; Article 3 – paragraph 1 – point 10 Regulation (EU) 2016/679 Article 41a – paragraph 2 – point ba (new)</x:v>
      </x:c>
      <x:c r="D155" s="65" t="n">
        <x:f>IF(INDEX('MEP amendments'!$AE$7:$AE$315,MATCH($M155,'MEP amendments'!$AD$7:$AD$315,0))=1,INDEX('MEP amendments'!$P$7:$P$315,MATCH($M155,'MEP amendments'!$AD$7:$AD$315,0)),"")</x:f>
        <x:v>1</x:v>
      </x:c>
      <x:c r="E155" s="60" t="n">
        <x:f>IF(AND(ISNUMBER(D155),INDEX('MEP amendments'!$T$7:$T$315,MATCH($M155,'MEP amendments'!$AD$7:$AD$315,0))="Yes"),1,0)</x:f>
        <x:v>1</x:v>
      </x:c>
      <x:c r="F155" s="60" t="str">
        <x:f>INDEX('MEP amendments'!$S$7:$S$315,MATCH($M155,'MEP amendments'!$AD$7:$AD$315,0))</x:f>
        <x:v>High</x:v>
      </x:c>
      <x:c r="G155" s="60" t="n">
        <x:f>COUNTIFS($A$7:$A$1047,A155,$B$7:$B$1047,B155,$E$7:$E$1047,1)</x:f>
        <x:v>12</x:v>
      </x:c>
      <x:c r="H155" s="67" t="n">
        <x:f>IF(E155=1,D155/G155,"")</x:f>
        <x:v>0.08333333333333333</x:v>
      </x:c>
      <x:c r="I155" s="60" t="n">
        <x:f>IF(AND(E155=1,COUNTIFS($A$7:A155,A155,$B$7:B155,B155,$E$7:E155,1)=1),1,0)</x:f>
        <x:v>0</x:v>
      </x:c>
      <x:c r="J155" s="63" t="str">
        <x:v>Official amendment</x:v>
      </x:c>
      <x:c r="K155" s="61" t="str">
        <x:v>Named signatories to tabled amendment</x:v>
      </x:c>
      <x:c r="L155" s="60" t="str">
        <x:v>No</x:v>
      </x:c>
      <x:c r="M155" s="60" t="str">
        <x:v>PET-MEP-252</x:v>
      </x:c>
    </x:row>
    <x:row r="156" ht="34" customHeight="1">
      <x:c r="A156" s="55" t="str">
        <x:v>Ana Miguel Pedro</x:v>
      </x:c>
      <x:c r="B156" s="55" t="str">
        <x:v>Digital Omnibus</x:v>
      </x:c>
      <x:c r="C156" s="62" t="str">
        <x:v>Amendment 1289; Article 3 – paragraph 1 – point 10 Regulation (EU) 2016/679 Article 41a – paragraph 3</x:v>
      </x:c>
      <x:c r="D156" s="66" t="n">
        <x:f>IF(INDEX('MEP amendments'!$AE$7:$AE$315,MATCH($M156,'MEP amendments'!$AD$7:$AD$315,0))=1,INDEX('MEP amendments'!$P$7:$P$315,MATCH($M156,'MEP amendments'!$AD$7:$AD$315,0)),"")</x:f>
        <x:v>1</x:v>
      </x:c>
      <x:c r="E156" s="55" t="n">
        <x:f>IF(AND(ISNUMBER(D156),INDEX('MEP amendments'!$T$7:$T$315,MATCH($M156,'MEP amendments'!$AD$7:$AD$315,0))="Yes"),1,0)</x:f>
        <x:v>1</x:v>
      </x:c>
      <x:c r="F156" s="55" t="str">
        <x:f>INDEX('MEP amendments'!$S$7:$S$315,MATCH($M156,'MEP amendments'!$AD$7:$AD$315,0))</x:f>
        <x:v>High</x:v>
      </x:c>
      <x:c r="G156" s="55" t="n">
        <x:f>COUNTIFS($A$7:$A$1047,A156,$B$7:$B$1047,B156,$E$7:$E$1047,1)</x:f>
        <x:v>12</x:v>
      </x:c>
      <x:c r="H156" s="68" t="n">
        <x:f>IF(E156=1,D156/G156,"")</x:f>
        <x:v>0.08333333333333333</x:v>
      </x:c>
      <x:c r="I156" s="55" t="n">
        <x:f>IF(AND(E156=1,COUNTIFS($A$7:A156,A156,$B$7:B156,B156,$E$7:E156,1)=1),1,0)</x:f>
        <x:v>0</x:v>
      </x:c>
      <x:c r="J156" s="64" t="str">
        <x:v>Official amendment</x:v>
      </x:c>
      <x:c r="K156" s="62" t="str">
        <x:v>Named signatories to tabled amendment</x:v>
      </x:c>
      <x:c r="L156" s="55" t="str">
        <x:v>No</x:v>
      </x:c>
      <x:c r="M156" s="55" t="str">
        <x:v>PET-MEP-260</x:v>
      </x:c>
    </x:row>
    <x:row r="157" ht="34" customHeight="1">
      <x:c r="A157" s="60" t="str">
        <x:v>Ana Miguel Pedro</x:v>
      </x:c>
      <x:c r="B157" s="60" t="str">
        <x:v>Digital Omnibus</x:v>
      </x:c>
      <x:c r="C157" s="61" t="str">
        <x:v>Amendment 1302; Article 3 – paragraph 1 – point 10 a (new) Regulation (EU) 2016/679 Article 41b (new)</x:v>
      </x:c>
      <x:c r="D157" s="65" t="n">
        <x:f>IF(INDEX('MEP amendments'!$AE$7:$AE$315,MATCH($M157,'MEP amendments'!$AD$7:$AD$315,0))=1,INDEX('MEP amendments'!$P$7:$P$315,MATCH($M157,'MEP amendments'!$AD$7:$AD$315,0)),"")</x:f>
        <x:v>2</x:v>
      </x:c>
      <x:c r="E157" s="60" t="n">
        <x:f>IF(AND(ISNUMBER(D157),INDEX('MEP amendments'!$T$7:$T$315,MATCH($M157,'MEP amendments'!$AD$7:$AD$315,0))="Yes"),1,0)</x:f>
        <x:v>1</x:v>
      </x:c>
      <x:c r="F157" s="60" t="str">
        <x:f>INDEX('MEP amendments'!$S$7:$S$315,MATCH($M157,'MEP amendments'!$AD$7:$AD$315,0))</x:f>
        <x:v>High</x:v>
      </x:c>
      <x:c r="G157" s="60" t="n">
        <x:f>COUNTIFS($A$7:$A$1047,A157,$B$7:$B$1047,B157,$E$7:$E$1047,1)</x:f>
        <x:v>12</x:v>
      </x:c>
      <x:c r="H157" s="67" t="n">
        <x:f>IF(E157=1,D157/G157,"")</x:f>
        <x:v>0.16666666666666666</x:v>
      </x:c>
      <x:c r="I157" s="60" t="n">
        <x:f>IF(AND(E157=1,COUNTIFS($A$7:A157,A157,$B$7:B157,B157,$E$7:E157,1)=1),1,0)</x:f>
        <x:v>0</x:v>
      </x:c>
      <x:c r="J157" s="63" t="str">
        <x:v>Official amendment</x:v>
      </x:c>
      <x:c r="K157" s="61" t="str">
        <x:v>Named signatories to tabled amendment</x:v>
      </x:c>
      <x:c r="L157" s="60" t="str">
        <x:v>Yes</x:v>
      </x:c>
      <x:c r="M157" s="60" t="str">
        <x:v>PET-MEP-273</x:v>
      </x:c>
    </x:row>
    <x:row r="158" ht="34" customHeight="1">
      <x:c r="A158" s="55" t="str">
        <x:v>Ana Miguel Pedro</x:v>
      </x:c>
      <x:c r="B158" s="55" t="str">
        <x:v>Digital Omnibus</x:v>
      </x:c>
      <x:c r="C158" s="62" t="str">
        <x:v>Amendment 1405; Article 3 – paragraph 1 – point 15 Regulation (EU) 2016/679 Article 88a – paragraph 3 – point da (new)</x:v>
      </x:c>
      <x:c r="D158" s="66" t="n">
        <x:f>IF(INDEX('MEP amendments'!$AE$7:$AE$315,MATCH($M158,'MEP amendments'!$AD$7:$AD$315,0))=1,INDEX('MEP amendments'!$P$7:$P$315,MATCH($M158,'MEP amendments'!$AD$7:$AD$315,0)),"")</x:f>
        <x:v>2</x:v>
      </x:c>
      <x:c r="E158" s="55" t="n">
        <x:f>IF(AND(ISNUMBER(D158),INDEX('MEP amendments'!$T$7:$T$315,MATCH($M158,'MEP amendments'!$AD$7:$AD$315,0))="Yes"),1,0)</x:f>
        <x:v>1</x:v>
      </x:c>
      <x:c r="F158" s="55" t="str">
        <x:f>INDEX('MEP amendments'!$S$7:$S$315,MATCH($M158,'MEP amendments'!$AD$7:$AD$315,0))</x:f>
        <x:v>High</x:v>
      </x:c>
      <x:c r="G158" s="55" t="n">
        <x:f>COUNTIFS($A$7:$A$1047,A158,$B$7:$B$1047,B158,$E$7:$E$1047,1)</x:f>
        <x:v>12</x:v>
      </x:c>
      <x:c r="H158" s="68" t="n">
        <x:f>IF(E158=1,D158/G158,"")</x:f>
        <x:v>0.16666666666666666</x:v>
      </x:c>
      <x:c r="I158" s="55" t="n">
        <x:f>IF(AND(E158=1,COUNTIFS($A$7:A158,A158,$B$7:B158,B158,$E$7:E158,1)=1),1,0)</x:f>
        <x:v>0</x:v>
      </x:c>
      <x:c r="J158" s="64" t="str">
        <x:v>Official amendment</x:v>
      </x:c>
      <x:c r="K158" s="62" t="str">
        <x:v>Named signatories to tabled amendment</x:v>
      </x:c>
      <x:c r="L158" s="55" t="str">
        <x:v>Yes</x:v>
      </x:c>
      <x:c r="M158" s="55" t="str">
        <x:v>PET-MEP-279</x:v>
      </x:c>
    </x:row>
    <x:row r="159" ht="34" customHeight="1">
      <x:c r="A159" s="60" t="str">
        <x:v>Ana Miguel Pedro</x:v>
      </x:c>
      <x:c r="B159" s="60" t="str">
        <x:v>Digital Omnibus</x:v>
      </x:c>
      <x:c r="C159" s="61" t="str">
        <x:v>Amendment 1410; Article 3 – paragraph 1 – point 15 Regulation (EU) 2016/679 Article 88a – paragraph 3 – point db</x:v>
      </x:c>
      <x:c r="D159" s="65" t="n">
        <x:f>IF(INDEX('MEP amendments'!$AE$7:$AE$315,MATCH($M159,'MEP amendments'!$AD$7:$AD$315,0))=1,INDEX('MEP amendments'!$P$7:$P$315,MATCH($M159,'MEP amendments'!$AD$7:$AD$315,0)),"")</x:f>
        <x:v>2</x:v>
      </x:c>
      <x:c r="E159" s="60" t="n">
        <x:f>IF(AND(ISNUMBER(D159),INDEX('MEP amendments'!$T$7:$T$315,MATCH($M159,'MEP amendments'!$AD$7:$AD$315,0))="Yes"),1,0)</x:f>
        <x:v>1</x:v>
      </x:c>
      <x:c r="F159" s="60" t="str">
        <x:f>INDEX('MEP amendments'!$S$7:$S$315,MATCH($M159,'MEP amendments'!$AD$7:$AD$315,0))</x:f>
        <x:v>High</x:v>
      </x:c>
      <x:c r="G159" s="60" t="n">
        <x:f>COUNTIFS($A$7:$A$1047,A159,$B$7:$B$1047,B159,$E$7:$E$1047,1)</x:f>
        <x:v>12</x:v>
      </x:c>
      <x:c r="H159" s="67" t="n">
        <x:f>IF(E159=1,D159/G159,"")</x:f>
        <x:v>0.16666666666666666</x:v>
      </x:c>
      <x:c r="I159" s="60" t="n">
        <x:f>IF(AND(E159=1,COUNTIFS($A$7:A159,A159,$B$7:B159,B159,$E$7:E159,1)=1),1,0)</x:f>
        <x:v>0</x:v>
      </x:c>
      <x:c r="J159" s="63" t="str">
        <x:v>Official amendment</x:v>
      </x:c>
      <x:c r="K159" s="61" t="str">
        <x:v>Named signatories to tabled amendment</x:v>
      </x:c>
      <x:c r="L159" s="60" t="str">
        <x:v>Yes</x:v>
      </x:c>
      <x:c r="M159" s="60" t="str">
        <x:v>PET-MEP-281</x:v>
      </x:c>
    </x:row>
    <x:row r="160" ht="34" customHeight="1">
      <x:c r="A160" s="55" t="str">
        <x:v>Ana Vasconcelos</x:v>
      </x:c>
      <x:c r="B160" s="55" t="str">
        <x:v>Digital Omnibus</x:v>
      </x:c>
      <x:c r="C160" s="62" t="str">
        <x:v>Amendment 430; Recital 44 – paragraph 2</x:v>
      </x:c>
      <x:c r="D160" s="66" t="n">
        <x:f>IF(INDEX('MEP amendments'!$AE$7:$AE$315,MATCH($M160,'MEP amendments'!$AD$7:$AD$315,0))=1,INDEX('MEP amendments'!$P$7:$P$315,MATCH($M160,'MEP amendments'!$AD$7:$AD$315,0)),"")</x:f>
        <x:v>2</x:v>
      </x:c>
      <x:c r="E160" s="55" t="n">
        <x:f>IF(AND(ISNUMBER(D160),INDEX('MEP amendments'!$T$7:$T$315,MATCH($M160,'MEP amendments'!$AD$7:$AD$315,0))="Yes"),1,0)</x:f>
        <x:v>1</x:v>
      </x:c>
      <x:c r="F160" s="55" t="str">
        <x:f>INDEX('MEP amendments'!$S$7:$S$315,MATCH($M160,'MEP amendments'!$AD$7:$AD$315,0))</x:f>
        <x:v>High</x:v>
      </x:c>
      <x:c r="G160" s="55" t="n">
        <x:f>COUNTIFS($A$7:$A$1047,A160,$B$7:$B$1047,B160,$E$7:$E$1047,1)</x:f>
        <x:v>4</x:v>
      </x:c>
      <x:c r="H160" s="68" t="n">
        <x:f>IF(E160=1,D160/G160,"")</x:f>
        <x:v>0.5</x:v>
      </x:c>
      <x:c r="I160" s="55" t="n">
        <x:f>IF(AND(E160=1,COUNTIFS($A$7:A160,A160,$B$7:B160,B160,$E$7:E160,1)=1),1,0)</x:f>
        <x:v>1</x:v>
      </x:c>
      <x:c r="J160" s="64" t="str">
        <x:v>Official amendment</x:v>
      </x:c>
      <x:c r="K160" s="62" t="str">
        <x:v>Named signatory to tabled amendment</x:v>
      </x:c>
      <x:c r="L160" s="55" t="str">
        <x:v>No</x:v>
      </x:c>
      <x:c r="M160" s="55" t="str">
        <x:v>PET-MEP-144</x:v>
      </x:c>
    </x:row>
    <x:row r="161" ht="34" customHeight="1">
      <x:c r="A161" s="60" t="str">
        <x:v>Ana Vasconcelos</x:v>
      </x:c>
      <x:c r="B161" s="60" t="str">
        <x:v>Digital Omnibus</x:v>
      </x:c>
      <x:c r="C161" s="61" t="str">
        <x:v>Amendment 451; Recital 44 – paragraph 4</x:v>
      </x:c>
      <x:c r="D161" s="65" t="n">
        <x:f>IF(INDEX('MEP amendments'!$AE$7:$AE$315,MATCH($M161,'MEP amendments'!$AD$7:$AD$315,0))=1,INDEX('MEP amendments'!$P$7:$P$315,MATCH($M161,'MEP amendments'!$AD$7:$AD$315,0)),"")</x:f>
        <x:v>1</x:v>
      </x:c>
      <x:c r="E161" s="60" t="n">
        <x:f>IF(AND(ISNUMBER(D161),INDEX('MEP amendments'!$T$7:$T$315,MATCH($M161,'MEP amendments'!$AD$7:$AD$315,0))="Yes"),1,0)</x:f>
        <x:v>1</x:v>
      </x:c>
      <x:c r="F161" s="60" t="str">
        <x:f>INDEX('MEP amendments'!$S$7:$S$315,MATCH($M161,'MEP amendments'!$AD$7:$AD$315,0))</x:f>
        <x:v>High</x:v>
      </x:c>
      <x:c r="G161" s="60" t="n">
        <x:f>COUNTIFS($A$7:$A$1047,A161,$B$7:$B$1047,B161,$E$7:$E$1047,1)</x:f>
        <x:v>4</x:v>
      </x:c>
      <x:c r="H161" s="67" t="n">
        <x:f>IF(E161=1,D161/G161,"")</x:f>
        <x:v>0.25</x:v>
      </x:c>
      <x:c r="I161" s="60" t="n">
        <x:f>IF(AND(E161=1,COUNTIFS($A$7:A161,A161,$B$7:B161,B161,$E$7:E161,1)=1),1,0)</x:f>
        <x:v>0</x:v>
      </x:c>
      <x:c r="J161" s="63" t="str">
        <x:v>Official amendment</x:v>
      </x:c>
      <x:c r="K161" s="61" t="str">
        <x:v>Named signatory to tabled amendment</x:v>
      </x:c>
      <x:c r="L161" s="60" t="str">
        <x:v>No</x:v>
      </x:c>
      <x:c r="M161" s="60" t="str">
        <x:v>PET-MEP-147</x:v>
      </x:c>
    </x:row>
    <x:row r="162" ht="34" customHeight="1">
      <x:c r="A162" s="55" t="str">
        <x:v>Ana Vasconcelos</x:v>
      </x:c>
      <x:c r="B162" s="55" t="str">
        <x:v>Digital Omnibus</x:v>
      </x:c>
      <x:c r="C162" s="62" t="str">
        <x:v>Amendment 1376; Article 3 – paragraph 1 – point 15 Regulation (EU) 2016/679 Article 88a – paragraph 2</x:v>
      </x:c>
      <x:c r="D162" s="66" t="n">
        <x:f>IF(INDEX('MEP amendments'!$AE$7:$AE$315,MATCH($M162,'MEP amendments'!$AD$7:$AD$315,0))=1,INDEX('MEP amendments'!$P$7:$P$315,MATCH($M162,'MEP amendments'!$AD$7:$AD$315,0)),"")</x:f>
        <x:v>1</x:v>
      </x:c>
      <x:c r="E162" s="55" t="n">
        <x:f>IF(AND(ISNUMBER(D162),INDEX('MEP amendments'!$T$7:$T$315,MATCH($M162,'MEP amendments'!$AD$7:$AD$315,0))="Yes"),1,0)</x:f>
        <x:v>1</x:v>
      </x:c>
      <x:c r="F162" s="55" t="str">
        <x:f>INDEX('MEP amendments'!$S$7:$S$315,MATCH($M162,'MEP amendments'!$AD$7:$AD$315,0))</x:f>
        <x:v>High</x:v>
      </x:c>
      <x:c r="G162" s="55" t="n">
        <x:f>COUNTIFS($A$7:$A$1047,A162,$B$7:$B$1047,B162,$E$7:$E$1047,1)</x:f>
        <x:v>4</x:v>
      </x:c>
      <x:c r="H162" s="68" t="n">
        <x:f>IF(E162=1,D162/G162,"")</x:f>
        <x:v>0.25</x:v>
      </x:c>
      <x:c r="I162" s="55" t="n">
        <x:f>IF(AND(E162=1,COUNTIFS($A$7:A162,A162,$B$7:B162,B162,$E$7:E162,1)=1),1,0)</x:f>
        <x:v>0</x:v>
      </x:c>
      <x:c r="J162" s="64" t="str">
        <x:v>Official amendment</x:v>
      </x:c>
      <x:c r="K162" s="62" t="str">
        <x:v>Named signatories to tabled amendment</x:v>
      </x:c>
      <x:c r="L162" s="55" t="str">
        <x:v>No</x:v>
      </x:c>
      <x:c r="M162" s="55" t="str">
        <x:v>PET-MEP-275</x:v>
      </x:c>
    </x:row>
    <x:row r="163" ht="34" customHeight="1">
      <x:c r="A163" s="60" t="str">
        <x:v>Ana Vasconcelos</x:v>
      </x:c>
      <x:c r="B163" s="60" t="str">
        <x:v>Digital Omnibus</x:v>
      </x:c>
      <x:c r="C163" s="61" t="str">
        <x:v>Amendment 1582; Article 3(1)(15); GDPR Article 88c(2)</x:v>
      </x:c>
      <x:c r="D163" s="65" t="n">
        <x:f>IF(INDEX('MEP amendments'!$AE$7:$AE$315,MATCH($M163,'MEP amendments'!$AD$7:$AD$315,0))=1,INDEX('MEP amendments'!$P$7:$P$315,MATCH($M163,'MEP amendments'!$AD$7:$AD$315,0)),"")</x:f>
        <x:v>1</x:v>
      </x:c>
      <x:c r="E163" s="60" t="n">
        <x:f>IF(AND(ISNUMBER(D163),INDEX('MEP amendments'!$T$7:$T$315,MATCH($M163,'MEP amendments'!$AD$7:$AD$315,0))="Yes"),1,0)</x:f>
        <x:v>1</x:v>
      </x:c>
      <x:c r="F163" s="60" t="str">
        <x:f>INDEX('MEP amendments'!$S$7:$S$315,MATCH($M163,'MEP amendments'!$AD$7:$AD$315,0))</x:f>
        <x:v>High</x:v>
      </x:c>
      <x:c r="G163" s="60" t="n">
        <x:f>COUNTIFS($A$7:$A$1047,A163,$B$7:$B$1047,B163,$E$7:$E$1047,1)</x:f>
        <x:v>4</x:v>
      </x:c>
      <x:c r="H163" s="67" t="n">
        <x:f>IF(E163=1,D163/G163,"")</x:f>
        <x:v>0.25</x:v>
      </x:c>
      <x:c r="I163" s="60" t="n">
        <x:f>IF(AND(E163=1,COUNTIFS($A$7:A163,A163,$B$7:B163,B163,$E$7:E163,1)=1),1,0)</x:f>
        <x:v>0</x:v>
      </x:c>
      <x:c r="J163" s="63" t="str">
        <x:v>Official amendment</x:v>
      </x:c>
      <x:c r="K163" s="61" t="str">
        <x:v>Named signatories to tabled amendment</x:v>
      </x:c>
      <x:c r="L163" s="60" t="str">
        <x:v>No</x:v>
      </x:c>
      <x:c r="M163" s="60" t="str">
        <x:v>PET-MEP-288</x:v>
      </x:c>
    </x:row>
    <x:row r="164" ht="34" customHeight="1">
      <x:c r="A164" s="55" t="str">
        <x:v>Andrea Wechsler</x:v>
      </x:c>
      <x:c r="B164" s="55" t="str">
        <x:v>Digital Omnibus</x:v>
      </x:c>
      <x:c r="C164" s="62" t="str">
        <x:v>Amendment 216 — Recital 27</x:v>
      </x:c>
      <x:c r="D164" s="66" t="n">
        <x:f>IF(INDEX('MEP amendments'!$AE$7:$AE$315,MATCH($M164,'MEP amendments'!$AD$7:$AD$315,0))=1,INDEX('MEP amendments'!$P$7:$P$315,MATCH($M164,'MEP amendments'!$AD$7:$AD$315,0)),"")</x:f>
        <x:v>0</x:v>
      </x:c>
      <x:c r="E164" s="55" t="n">
        <x:f>IF(AND(ISNUMBER(D164),INDEX('MEP amendments'!$T$7:$T$315,MATCH($M164,'MEP amendments'!$AD$7:$AD$315,0))="Yes"),1,0)</x:f>
        <x:v>1</x:v>
      </x:c>
      <x:c r="F164" s="55" t="str">
        <x:f>INDEX('MEP amendments'!$S$7:$S$315,MATCH($M164,'MEP amendments'!$AD$7:$AD$315,0))</x:f>
        <x:v>Medium</x:v>
      </x:c>
      <x:c r="G164" s="55" t="n">
        <x:f>COUNTIFS($A$7:$A$1047,A164,$B$7:$B$1047,B164,$E$7:$E$1047,1)</x:f>
        <x:v>14</x:v>
      </x:c>
      <x:c r="H164" s="68" t="n">
        <x:f>IF(E164=1,D164/G164,"")</x:f>
        <x:v>0</x:v>
      </x:c>
      <x:c r="I164" s="55" t="n">
        <x:f>IF(AND(E164=1,COUNTIFS($A$7:A164,A164,$B$7:B164,B164,$E$7:E164,1)=1),1,0)</x:f>
        <x:v>1</x:v>
      </x:c>
      <x:c r="J164" s="64" t="str">
        <x:v>Official amendment</x:v>
      </x:c>
      <x:c r="K164" s="62" t="str">
        <x:v>Named signatory to tabled amendment</x:v>
      </x:c>
      <x:c r="L164" s="55" t="str">
        <x:v>No</x:v>
      </x:c>
      <x:c r="M164" s="55" t="str">
        <x:v>PET-MEP-99</x:v>
      </x:c>
    </x:row>
    <x:row r="165" ht="34" customHeight="1">
      <x:c r="A165" s="60" t="str">
        <x:v>Andrea Wechsler</x:v>
      </x:c>
      <x:c r="B165" s="60" t="str">
        <x:v>Digital Omnibus</x:v>
      </x:c>
      <x:c r="C165" s="61" t="str">
        <x:v>Amendment 280 — Recital 31</x:v>
      </x:c>
      <x:c r="D165" s="65" t="n">
        <x:f>IF(INDEX('MEP amendments'!$AE$7:$AE$315,MATCH($M165,'MEP amendments'!$AD$7:$AD$315,0))=1,INDEX('MEP amendments'!$P$7:$P$315,MATCH($M165,'MEP amendments'!$AD$7:$AD$315,0)),"")</x:f>
        <x:v>0</x:v>
      </x:c>
      <x:c r="E165" s="60" t="n">
        <x:f>IF(AND(ISNUMBER(D165),INDEX('MEP amendments'!$T$7:$T$315,MATCH($M165,'MEP amendments'!$AD$7:$AD$315,0))="Yes"),1,0)</x:f>
        <x:v>1</x:v>
      </x:c>
      <x:c r="F165" s="60" t="str">
        <x:f>INDEX('MEP amendments'!$S$7:$S$315,MATCH($M165,'MEP amendments'!$AD$7:$AD$315,0))</x:f>
        <x:v>High</x:v>
      </x:c>
      <x:c r="G165" s="60" t="n">
        <x:f>COUNTIFS($A$7:$A$1047,A165,$B$7:$B$1047,B165,$E$7:$E$1047,1)</x:f>
        <x:v>14</x:v>
      </x:c>
      <x:c r="H165" s="67" t="n">
        <x:f>IF(E165=1,D165/G165,"")</x:f>
        <x:v>0</x:v>
      </x:c>
      <x:c r="I165" s="60" t="n">
        <x:f>IF(AND(E165=1,COUNTIFS($A$7:A165,A165,$B$7:B165,B165,$E$7:E165,1)=1),1,0)</x:f>
        <x:v>0</x:v>
      </x:c>
      <x:c r="J165" s="63" t="str">
        <x:v>Official amendment</x:v>
      </x:c>
      <x:c r="K165" s="61" t="str">
        <x:v>Named signatory to tabled amendment</x:v>
      </x:c>
      <x:c r="L165" s="60" t="str">
        <x:v>No</x:v>
      </x:c>
      <x:c r="M165" s="60" t="str">
        <x:v>PET-MEP-127</x:v>
      </x:c>
    </x:row>
    <x:row r="166" ht="34" customHeight="1">
      <x:c r="A166" s="55" t="str">
        <x:v>Andrea Wechsler</x:v>
      </x:c>
      <x:c r="B166" s="55" t="str">
        <x:v>Digital Omnibus</x:v>
      </x:c>
      <x:c r="C166" s="62" t="str">
        <x:v>Amendment 305 — Recital 33</x:v>
      </x:c>
      <x:c r="D166" s="66" t="n">
        <x:f>IF(INDEX('MEP amendments'!$AE$7:$AE$315,MATCH($M166,'MEP amendments'!$AD$7:$AD$315,0))=1,INDEX('MEP amendments'!$P$7:$P$315,MATCH($M166,'MEP amendments'!$AD$7:$AD$315,0)),"")</x:f>
        <x:v>2</x:v>
      </x:c>
      <x:c r="E166" s="55" t="n">
        <x:f>IF(AND(ISNUMBER(D166),INDEX('MEP amendments'!$T$7:$T$315,MATCH($M166,'MEP amendments'!$AD$7:$AD$315,0))="Yes"),1,0)</x:f>
        <x:v>1</x:v>
      </x:c>
      <x:c r="F166" s="55" t="str">
        <x:f>INDEX('MEP amendments'!$S$7:$S$315,MATCH($M166,'MEP amendments'!$AD$7:$AD$315,0))</x:f>
        <x:v>High</x:v>
      </x:c>
      <x:c r="G166" s="55" t="n">
        <x:f>COUNTIFS($A$7:$A$1047,A166,$B$7:$B$1047,B166,$E$7:$E$1047,1)</x:f>
        <x:v>14</x:v>
      </x:c>
      <x:c r="H166" s="68" t="n">
        <x:f>IF(E166=1,D166/G166,"")</x:f>
        <x:v>0.14285714285714285</x:v>
      </x:c>
      <x:c r="I166" s="55" t="n">
        <x:f>IF(AND(E166=1,COUNTIFS($A$7:A166,A166,$B$7:B166,B166,$E$7:E166,1)=1),1,0)</x:f>
        <x:v>0</x:v>
      </x:c>
      <x:c r="J166" s="64" t="str">
        <x:v>Official amendment</x:v>
      </x:c>
      <x:c r="K166" s="62" t="str">
        <x:v>Named signatory to tabled amendment</x:v>
      </x:c>
      <x:c r="L166" s="55" t="str">
        <x:v>Yes</x:v>
      </x:c>
      <x:c r="M166" s="55" t="str">
        <x:v>PET-MEP-128</x:v>
      </x:c>
    </x:row>
    <x:row r="167" ht="34" customHeight="1">
      <x:c r="A167" s="60" t="str">
        <x:v>Andrea Wechsler</x:v>
      </x:c>
      <x:c r="B167" s="60" t="str">
        <x:v>Digital Omnibus</x:v>
      </x:c>
      <x:c r="C167" s="61" t="str">
        <x:v>Amendment 321 — Recital 34</x:v>
      </x:c>
      <x:c r="D167" s="65" t="n">
        <x:f>IF(INDEX('MEP amendments'!$AE$7:$AE$315,MATCH($M167,'MEP amendments'!$AD$7:$AD$315,0))=1,INDEX('MEP amendments'!$P$7:$P$315,MATCH($M167,'MEP amendments'!$AD$7:$AD$315,0)),"")</x:f>
        <x:v>1</x:v>
      </x:c>
      <x:c r="E167" s="60" t="n">
        <x:f>IF(AND(ISNUMBER(D167),INDEX('MEP amendments'!$T$7:$T$315,MATCH($M167,'MEP amendments'!$AD$7:$AD$315,0))="Yes"),1,0)</x:f>
        <x:v>1</x:v>
      </x:c>
      <x:c r="F167" s="60" t="str">
        <x:f>INDEX('MEP amendments'!$S$7:$S$315,MATCH($M167,'MEP amendments'!$AD$7:$AD$315,0))</x:f>
        <x:v>High</x:v>
      </x:c>
      <x:c r="G167" s="60" t="n">
        <x:f>COUNTIFS($A$7:$A$1047,A167,$B$7:$B$1047,B167,$E$7:$E$1047,1)</x:f>
        <x:v>14</x:v>
      </x:c>
      <x:c r="H167" s="67" t="n">
        <x:f>IF(E167=1,D167/G167,"")</x:f>
        <x:v>0.07142857142857142</x:v>
      </x:c>
      <x:c r="I167" s="60" t="n">
        <x:f>IF(AND(E167=1,COUNTIFS($A$7:A167,A167,$B$7:B167,B167,$E$7:E167,1)=1),1,0)</x:f>
        <x:v>0</x:v>
      </x:c>
      <x:c r="J167" s="63" t="str">
        <x:v>Official amendment</x:v>
      </x:c>
      <x:c r="K167" s="61" t="str">
        <x:v>Named signatory to tabled amendment</x:v>
      </x:c>
      <x:c r="L167" s="60" t="str">
        <x:v>No</x:v>
      </x:c>
      <x:c r="M167" s="60" t="str">
        <x:v>PET-MEP-139</x:v>
      </x:c>
    </x:row>
    <x:row r="168" ht="34" customHeight="1">
      <x:c r="A168" s="55" t="str">
        <x:v>Andrea Wechsler</x:v>
      </x:c>
      <x:c r="B168" s="55" t="str">
        <x:v>Digital Omnibus</x:v>
      </x:c>
      <x:c r="C168" s="62" t="str">
        <x:v>New GDPR Article 25a; proposal Article 3(1)(7a)</x:v>
      </x:c>
      <x:c r="D168" s="66" t="n">
        <x:f>IF(INDEX('MEP amendments'!$AE$7:$AE$315,MATCH($M168,'MEP amendments'!$AD$7:$AD$315,0))=1,INDEX('MEP amendments'!$P$7:$P$315,MATCH($M168,'MEP amendments'!$AD$7:$AD$315,0)),"")</x:f>
        <x:v>2</x:v>
      </x:c>
      <x:c r="E168" s="55" t="n">
        <x:f>IF(AND(ISNUMBER(D168),INDEX('MEP amendments'!$T$7:$T$315,MATCH($M168,'MEP amendments'!$AD$7:$AD$315,0))="Yes"),1,0)</x:f>
        <x:v>1</x:v>
      </x:c>
      <x:c r="F168" s="55" t="str">
        <x:f>INDEX('MEP amendments'!$S$7:$S$315,MATCH($M168,'MEP amendments'!$AD$7:$AD$315,0))</x:f>
        <x:v>High</x:v>
      </x:c>
      <x:c r="G168" s="55" t="n">
        <x:f>COUNTIFS($A$7:$A$1047,A168,$B$7:$B$1047,B168,$E$7:$E$1047,1)</x:f>
        <x:v>14</x:v>
      </x:c>
      <x:c r="H168" s="68" t="n">
        <x:f>IF(E168=1,D168/G168,"")</x:f>
        <x:v>0.14285714285714285</x:v>
      </x:c>
      <x:c r="I168" s="55" t="n">
        <x:f>IF(AND(E168=1,COUNTIFS($A$7:A168,A168,$B$7:B168,B168,$E$7:E168,1)=1),1,0)</x:f>
        <x:v>0</x:v>
      </x:c>
      <x:c r="J168" s="64" t="str">
        <x:v>Official amendment</x:v>
      </x:c>
      <x:c r="K168" s="62" t="str">
        <x:v>Named joint proposers/signatories</x:v>
      </x:c>
      <x:c r="L168" s="55" t="str">
        <x:v>Yes</x:v>
      </x:c>
      <x:c r="M168" s="55" t="str">
        <x:v>PET-MEP-207</x:v>
      </x:c>
    </x:row>
    <x:row r="169" ht="34" customHeight="1">
      <x:c r="A169" s="60" t="str">
        <x:v>Andrea Wechsler</x:v>
      </x:c>
      <x:c r="B169" s="60" t="str">
        <x:v>Digital Omnibus</x:v>
      </x:c>
      <x:c r="C169" s="61" t="str">
        <x:v>Proposed GDPR Article 41a(1); proposal Article 3(1)(10)</x:v>
      </x:c>
      <x:c r="D169" s="65" t="n">
        <x:f>IF(INDEX('MEP amendments'!$AE$7:$AE$315,MATCH($M169,'MEP amendments'!$AD$7:$AD$315,0))=1,INDEX('MEP amendments'!$P$7:$P$315,MATCH($M169,'MEP amendments'!$AD$7:$AD$315,0)),"")</x:f>
        <x:v>1</x:v>
      </x:c>
      <x:c r="E169" s="60" t="n">
        <x:f>IF(AND(ISNUMBER(D169),INDEX('MEP amendments'!$T$7:$T$315,MATCH($M169,'MEP amendments'!$AD$7:$AD$315,0))="Yes"),1,0)</x:f>
        <x:v>1</x:v>
      </x:c>
      <x:c r="F169" s="60" t="str">
        <x:f>INDEX('MEP amendments'!$S$7:$S$315,MATCH($M169,'MEP amendments'!$AD$7:$AD$315,0))</x:f>
        <x:v>High</x:v>
      </x:c>
      <x:c r="G169" s="60" t="n">
        <x:f>COUNTIFS($A$7:$A$1047,A169,$B$7:$B$1047,B169,$E$7:$E$1047,1)</x:f>
        <x:v>14</x:v>
      </x:c>
      <x:c r="H169" s="67" t="n">
        <x:f>IF(E169=1,D169/G169,"")</x:f>
        <x:v>0.07142857142857142</x:v>
      </x:c>
      <x:c r="I169" s="60" t="n">
        <x:f>IF(AND(E169=1,COUNTIFS($A$7:A169,A169,$B$7:B169,B169,$E$7:E169,1)=1),1,0)</x:f>
        <x:v>0</x:v>
      </x:c>
      <x:c r="J169" s="63" t="str">
        <x:v>Official amendment</x:v>
      </x:c>
      <x:c r="K169" s="61" t="str">
        <x:v>Named joint proposers/signatories</x:v>
      </x:c>
      <x:c r="L169" s="60" t="str">
        <x:v>No</x:v>
      </x:c>
      <x:c r="M169" s="60" t="str">
        <x:v>PET-MEP-225</x:v>
      </x:c>
    </x:row>
    <x:row r="170" ht="34" customHeight="1">
      <x:c r="A170" s="55" t="str">
        <x:v>Andrea Wechsler</x:v>
      </x:c>
      <x:c r="B170" s="55" t="str">
        <x:v>Digital Omnibus</x:v>
      </x:c>
      <x:c r="C170" s="62" t="str">
        <x:v>Amendment 1269; Article 3 – paragraph 1 – point 10 Regulation (EU) 2016/679 Article 41a – paragraph 2 – point a</x:v>
      </x:c>
      <x:c r="D170" s="66" t="n">
        <x:f>IF(INDEX('MEP amendments'!$AE$7:$AE$315,MATCH($M170,'MEP amendments'!$AD$7:$AD$315,0))=1,INDEX('MEP amendments'!$P$7:$P$315,MATCH($M170,'MEP amendments'!$AD$7:$AD$315,0)),"")</x:f>
        <x:v>1</x:v>
      </x:c>
      <x:c r="E170" s="55" t="n">
        <x:f>IF(AND(ISNUMBER(D170),INDEX('MEP amendments'!$T$7:$T$315,MATCH($M170,'MEP amendments'!$AD$7:$AD$315,0))="Yes"),1,0)</x:f>
        <x:v>1</x:v>
      </x:c>
      <x:c r="F170" s="55" t="str">
        <x:f>INDEX('MEP amendments'!$S$7:$S$315,MATCH($M170,'MEP amendments'!$AD$7:$AD$315,0))</x:f>
        <x:v>High</x:v>
      </x:c>
      <x:c r="G170" s="55" t="n">
        <x:f>COUNTIFS($A$7:$A$1047,A170,$B$7:$B$1047,B170,$E$7:$E$1047,1)</x:f>
        <x:v>14</x:v>
      </x:c>
      <x:c r="H170" s="68" t="n">
        <x:f>IF(E170=1,D170/G170,"")</x:f>
        <x:v>0.07142857142857142</x:v>
      </x:c>
      <x:c r="I170" s="55" t="n">
        <x:f>IF(AND(E170=1,COUNTIFS($A$7:A170,A170,$B$7:B170,B170,$E$7:E170,1)=1),1,0)</x:f>
        <x:v>0</x:v>
      </x:c>
      <x:c r="J170" s="64" t="str">
        <x:v>Official amendment</x:v>
      </x:c>
      <x:c r="K170" s="62" t="str">
        <x:v>Named signatories to tabled amendment</x:v>
      </x:c>
      <x:c r="L170" s="55" t="str">
        <x:v>Yes</x:v>
      </x:c>
      <x:c r="M170" s="55" t="str">
        <x:v>PET-MEP-240</x:v>
      </x:c>
    </x:row>
    <x:row r="171" ht="34" customHeight="1">
      <x:c r="A171" s="60" t="str">
        <x:v>Andrea Wechsler</x:v>
      </x:c>
      <x:c r="B171" s="60" t="str">
        <x:v>Digital Omnibus</x:v>
      </x:c>
      <x:c r="C171" s="61" t="str">
        <x:v>Amendment 1275; Article 3 – paragraph 1 – point 10 Regulation (EU) 2016/679 Article 41a – paragraph 2 – point b</x:v>
      </x:c>
      <x:c r="D171" s="65" t="n">
        <x:f>IF(INDEX('MEP amendments'!$AE$7:$AE$315,MATCH($M171,'MEP amendments'!$AD$7:$AD$315,0))=1,INDEX('MEP amendments'!$P$7:$P$315,MATCH($M171,'MEP amendments'!$AD$7:$AD$315,0)),"")</x:f>
        <x:v>0</x:v>
      </x:c>
      <x:c r="E171" s="60" t="n">
        <x:f>IF(AND(ISNUMBER(D171),INDEX('MEP amendments'!$T$7:$T$315,MATCH($M171,'MEP amendments'!$AD$7:$AD$315,0))="Yes"),1,0)</x:f>
        <x:v>1</x:v>
      </x:c>
      <x:c r="F171" s="60" t="str">
        <x:f>INDEX('MEP amendments'!$S$7:$S$315,MATCH($M171,'MEP amendments'!$AD$7:$AD$315,0))</x:f>
        <x:v>High</x:v>
      </x:c>
      <x:c r="G171" s="60" t="n">
        <x:f>COUNTIFS($A$7:$A$1047,A171,$B$7:$B$1047,B171,$E$7:$E$1047,1)</x:f>
        <x:v>14</x:v>
      </x:c>
      <x:c r="H171" s="67" t="n">
        <x:f>IF(E171=1,D171/G171,"")</x:f>
        <x:v>0</x:v>
      </x:c>
      <x:c r="I171" s="60" t="n">
        <x:f>IF(AND(E171=1,COUNTIFS($A$7:A171,A171,$B$7:B171,B171,$E$7:E171,1)=1),1,0)</x:f>
        <x:v>0</x:v>
      </x:c>
      <x:c r="J171" s="63" t="str">
        <x:v>Official amendment</x:v>
      </x:c>
      <x:c r="K171" s="61" t="str">
        <x:v>Named signatories to tabled amendment</x:v>
      </x:c>
      <x:c r="L171" s="60" t="str">
        <x:v>No</x:v>
      </x:c>
      <x:c r="M171" s="60" t="str">
        <x:v>PET-MEP-246</x:v>
      </x:c>
    </x:row>
    <x:row r="172" ht="34" customHeight="1">
      <x:c r="A172" s="55" t="str">
        <x:v>Andrea Wechsler</x:v>
      </x:c>
      <x:c r="B172" s="55" t="str">
        <x:v>Digital Omnibus</x:v>
      </x:c>
      <x:c r="C172" s="62" t="str">
        <x:v>Amendment 1281; Article 3 – paragraph 1 – point 10 Regulation (EU) 2016/679 Article 41a – paragraph 2 – point ba (new)</x:v>
      </x:c>
      <x:c r="D172" s="66" t="n">
        <x:f>IF(INDEX('MEP amendments'!$AE$7:$AE$315,MATCH($M172,'MEP amendments'!$AD$7:$AD$315,0))=1,INDEX('MEP amendments'!$P$7:$P$315,MATCH($M172,'MEP amendments'!$AD$7:$AD$315,0)),"")</x:f>
        <x:v>1</x:v>
      </x:c>
      <x:c r="E172" s="55" t="n">
        <x:f>IF(AND(ISNUMBER(D172),INDEX('MEP amendments'!$T$7:$T$315,MATCH($M172,'MEP amendments'!$AD$7:$AD$315,0))="Yes"),1,0)</x:f>
        <x:v>1</x:v>
      </x:c>
      <x:c r="F172" s="55" t="str">
        <x:f>INDEX('MEP amendments'!$S$7:$S$315,MATCH($M172,'MEP amendments'!$AD$7:$AD$315,0))</x:f>
        <x:v>High</x:v>
      </x:c>
      <x:c r="G172" s="55" t="n">
        <x:f>COUNTIFS($A$7:$A$1047,A172,$B$7:$B$1047,B172,$E$7:$E$1047,1)</x:f>
        <x:v>14</x:v>
      </x:c>
      <x:c r="H172" s="68" t="n">
        <x:f>IF(E172=1,D172/G172,"")</x:f>
        <x:v>0.07142857142857142</x:v>
      </x:c>
      <x:c r="I172" s="55" t="n">
        <x:f>IF(AND(E172=1,COUNTIFS($A$7:A172,A172,$B$7:B172,B172,$E$7:E172,1)=1),1,0)</x:f>
        <x:v>0</x:v>
      </x:c>
      <x:c r="J172" s="64" t="str">
        <x:v>Official amendment</x:v>
      </x:c>
      <x:c r="K172" s="62" t="str">
        <x:v>Named signatories to tabled amendment</x:v>
      </x:c>
      <x:c r="L172" s="55" t="str">
        <x:v>No</x:v>
      </x:c>
      <x:c r="M172" s="55" t="str">
        <x:v>PET-MEP-252</x:v>
      </x:c>
    </x:row>
    <x:row r="173" ht="34" customHeight="1">
      <x:c r="A173" s="60" t="str">
        <x:v>Andrea Wechsler</x:v>
      </x:c>
      <x:c r="B173" s="60" t="str">
        <x:v>Digital Omnibus</x:v>
      </x:c>
      <x:c r="C173" s="61" t="str">
        <x:v>Amendment 1289; Article 3 – paragraph 1 – point 10 Regulation (EU) 2016/679 Article 41a – paragraph 3</x:v>
      </x:c>
      <x:c r="D173" s="65" t="n">
        <x:f>IF(INDEX('MEP amendments'!$AE$7:$AE$315,MATCH($M173,'MEP amendments'!$AD$7:$AD$315,0))=1,INDEX('MEP amendments'!$P$7:$P$315,MATCH($M173,'MEP amendments'!$AD$7:$AD$315,0)),"")</x:f>
        <x:v>1</x:v>
      </x:c>
      <x:c r="E173" s="60" t="n">
        <x:f>IF(AND(ISNUMBER(D173),INDEX('MEP amendments'!$T$7:$T$315,MATCH($M173,'MEP amendments'!$AD$7:$AD$315,0))="Yes"),1,0)</x:f>
        <x:v>1</x:v>
      </x:c>
      <x:c r="F173" s="60" t="str">
        <x:f>INDEX('MEP amendments'!$S$7:$S$315,MATCH($M173,'MEP amendments'!$AD$7:$AD$315,0))</x:f>
        <x:v>High</x:v>
      </x:c>
      <x:c r="G173" s="60" t="n">
        <x:f>COUNTIFS($A$7:$A$1047,A173,$B$7:$B$1047,B173,$E$7:$E$1047,1)</x:f>
        <x:v>14</x:v>
      </x:c>
      <x:c r="H173" s="67" t="n">
        <x:f>IF(E173=1,D173/G173,"")</x:f>
        <x:v>0.07142857142857142</x:v>
      </x:c>
      <x:c r="I173" s="60" t="n">
        <x:f>IF(AND(E173=1,COUNTIFS($A$7:A173,A173,$B$7:B173,B173,$E$7:E173,1)=1),1,0)</x:f>
        <x:v>0</x:v>
      </x:c>
      <x:c r="J173" s="63" t="str">
        <x:v>Official amendment</x:v>
      </x:c>
      <x:c r="K173" s="61" t="str">
        <x:v>Named signatories to tabled amendment</x:v>
      </x:c>
      <x:c r="L173" s="60" t="str">
        <x:v>No</x:v>
      </x:c>
      <x:c r="M173" s="60" t="str">
        <x:v>PET-MEP-260</x:v>
      </x:c>
    </x:row>
    <x:row r="174" ht="34" customHeight="1">
      <x:c r="A174" s="55" t="str">
        <x:v>Andrea Wechsler</x:v>
      </x:c>
      <x:c r="B174" s="55" t="str">
        <x:v>Digital Omnibus</x:v>
      </x:c>
      <x:c r="C174" s="62" t="str">
        <x:v>Amendment 1302; Article 3 – paragraph 1 – point 10 a (new) Regulation (EU) 2016/679 Article 41b (new)</x:v>
      </x:c>
      <x:c r="D174" s="66" t="n">
        <x:f>IF(INDEX('MEP amendments'!$AE$7:$AE$315,MATCH($M174,'MEP amendments'!$AD$7:$AD$315,0))=1,INDEX('MEP amendments'!$P$7:$P$315,MATCH($M174,'MEP amendments'!$AD$7:$AD$315,0)),"")</x:f>
        <x:v>2</x:v>
      </x:c>
      <x:c r="E174" s="55" t="n">
        <x:f>IF(AND(ISNUMBER(D174),INDEX('MEP amendments'!$T$7:$T$315,MATCH($M174,'MEP amendments'!$AD$7:$AD$315,0))="Yes"),1,0)</x:f>
        <x:v>1</x:v>
      </x:c>
      <x:c r="F174" s="55" t="str">
        <x:f>INDEX('MEP amendments'!$S$7:$S$315,MATCH($M174,'MEP amendments'!$AD$7:$AD$315,0))</x:f>
        <x:v>High</x:v>
      </x:c>
      <x:c r="G174" s="55" t="n">
        <x:f>COUNTIFS($A$7:$A$1047,A174,$B$7:$B$1047,B174,$E$7:$E$1047,1)</x:f>
        <x:v>14</x:v>
      </x:c>
      <x:c r="H174" s="68" t="n">
        <x:f>IF(E174=1,D174/G174,"")</x:f>
        <x:v>0.14285714285714285</x:v>
      </x:c>
      <x:c r="I174" s="55" t="n">
        <x:f>IF(AND(E174=1,COUNTIFS($A$7:A174,A174,$B$7:B174,B174,$E$7:E174,1)=1),1,0)</x:f>
        <x:v>0</x:v>
      </x:c>
      <x:c r="J174" s="64" t="str">
        <x:v>Official amendment</x:v>
      </x:c>
      <x:c r="K174" s="62" t="str">
        <x:v>Named signatories to tabled amendment</x:v>
      </x:c>
      <x:c r="L174" s="55" t="str">
        <x:v>Yes</x:v>
      </x:c>
      <x:c r="M174" s="55" t="str">
        <x:v>PET-MEP-273</x:v>
      </x:c>
    </x:row>
    <x:row r="175" ht="34" customHeight="1">
      <x:c r="A175" s="60" t="str">
        <x:v>Andrea Wechsler</x:v>
      </x:c>
      <x:c r="B175" s="60" t="str">
        <x:v>Digital Omnibus</x:v>
      </x:c>
      <x:c r="C175" s="61" t="str">
        <x:v>Amendment 1579; Article 3(1)(15); GDPR Article 88c(2), replacing text with paragraphs 2–4</x:v>
      </x:c>
      <x:c r="D175" s="65" t="n">
        <x:f>IF(INDEX('MEP amendments'!$AE$7:$AE$315,MATCH($M175,'MEP amendments'!$AD$7:$AD$315,0))=1,INDEX('MEP amendments'!$P$7:$P$315,MATCH($M175,'MEP amendments'!$AD$7:$AD$315,0)),"")</x:f>
        <x:v>2</x:v>
      </x:c>
      <x:c r="E175" s="60" t="n">
        <x:f>IF(AND(ISNUMBER(D175),INDEX('MEP amendments'!$T$7:$T$315,MATCH($M175,'MEP amendments'!$AD$7:$AD$315,0))="Yes"),1,0)</x:f>
        <x:v>1</x:v>
      </x:c>
      <x:c r="F175" s="60" t="str">
        <x:f>INDEX('MEP amendments'!$S$7:$S$315,MATCH($M175,'MEP amendments'!$AD$7:$AD$315,0))</x:f>
        <x:v>High</x:v>
      </x:c>
      <x:c r="G175" s="60" t="n">
        <x:f>COUNTIFS($A$7:$A$1047,A175,$B$7:$B$1047,B175,$E$7:$E$1047,1)</x:f>
        <x:v>14</x:v>
      </x:c>
      <x:c r="H175" s="67" t="n">
        <x:f>IF(E175=1,D175/G175,"")</x:f>
        <x:v>0.14285714285714285</x:v>
      </x:c>
      <x:c r="I175" s="60" t="n">
        <x:f>IF(AND(E175=1,COUNTIFS($A$7:A175,A175,$B$7:B175,B175,$E$7:E175,1)=1),1,0)</x:f>
        <x:v>0</x:v>
      </x:c>
      <x:c r="J175" s="63" t="str">
        <x:v>Official amendment</x:v>
      </x:c>
      <x:c r="K175" s="61" t="str">
        <x:v>Named signatories to tabled amendment</x:v>
      </x:c>
      <x:c r="L175" s="60" t="str">
        <x:v>Yes</x:v>
      </x:c>
      <x:c r="M175" s="60" t="str">
        <x:v>PET-MEP-287</x:v>
      </x:c>
    </x:row>
    <x:row r="176" ht="34" customHeight="1">
      <x:c r="A176" s="55" t="str">
        <x:v>Andrea Wechsler</x:v>
      </x:c>
      <x:c r="B176" s="55" t="str">
        <x:v>Digital Omnibus</x:v>
      </x:c>
      <x:c r="C176" s="62" t="str">
        <x:v>Amendment 1602; Article 3(1d); GDPR Article 9(2), new point</x:v>
      </x:c>
      <x:c r="D176" s="66" t="n">
        <x:f>IF(INDEX('MEP amendments'!$AE$7:$AE$315,MATCH($M176,'MEP amendments'!$AD$7:$AD$315,0))=1,INDEX('MEP amendments'!$P$7:$P$315,MATCH($M176,'MEP amendments'!$AD$7:$AD$315,0)),"")</x:f>
        <x:v>2</x:v>
      </x:c>
      <x:c r="E176" s="55" t="n">
        <x:f>IF(AND(ISNUMBER(D176),INDEX('MEP amendments'!$T$7:$T$315,MATCH($M176,'MEP amendments'!$AD$7:$AD$315,0))="Yes"),1,0)</x:f>
        <x:v>1</x:v>
      </x:c>
      <x:c r="F176" s="55" t="str">
        <x:f>INDEX('MEP amendments'!$S$7:$S$315,MATCH($M176,'MEP amendments'!$AD$7:$AD$315,0))</x:f>
        <x:v>High</x:v>
      </x:c>
      <x:c r="G176" s="55" t="n">
        <x:f>COUNTIFS($A$7:$A$1047,A176,$B$7:$B$1047,B176,$E$7:$E$1047,1)</x:f>
        <x:v>14</x:v>
      </x:c>
      <x:c r="H176" s="68" t="n">
        <x:f>IF(E176=1,D176/G176,"")</x:f>
        <x:v>0.14285714285714285</x:v>
      </x:c>
      <x:c r="I176" s="55" t="n">
        <x:f>IF(AND(E176=1,COUNTIFS($A$7:A176,A176,$B$7:B176,B176,$E$7:E176,1)=1),1,0)</x:f>
        <x:v>0</x:v>
      </x:c>
      <x:c r="J176" s="64" t="str">
        <x:v>Official amendment</x:v>
      </x:c>
      <x:c r="K176" s="62" t="str">
        <x:v>Named signatories to tabled amendment</x:v>
      </x:c>
      <x:c r="L176" s="55" t="str">
        <x:v>No</x:v>
      </x:c>
      <x:c r="M176" s="55" t="str">
        <x:v>PET-MEP-294</x:v>
      </x:c>
    </x:row>
    <x:row r="177" ht="34" customHeight="1">
      <x:c r="A177" s="60" t="str">
        <x:v>Andrea Wechsler</x:v>
      </x:c>
      <x:c r="B177" s="60" t="str">
        <x:v>Digital Omnibus</x:v>
      </x:c>
      <x:c r="C177" s="61" t="str">
        <x:v>Amendment 1604; Article 3b (new); GDPR Article 6(3a) (new)</x:v>
      </x:c>
      <x:c r="D177" s="65" t="n">
        <x:f>IF(INDEX('MEP amendments'!$AE$7:$AE$315,MATCH($M177,'MEP amendments'!$AD$7:$AD$315,0))=1,INDEX('MEP amendments'!$P$7:$P$315,MATCH($M177,'MEP amendments'!$AD$7:$AD$315,0)),"")</x:f>
        <x:v>2</x:v>
      </x:c>
      <x:c r="E177" s="60" t="n">
        <x:f>IF(AND(ISNUMBER(D177),INDEX('MEP amendments'!$T$7:$T$315,MATCH($M177,'MEP amendments'!$AD$7:$AD$315,0))="Yes"),1,0)</x:f>
        <x:v>1</x:v>
      </x:c>
      <x:c r="F177" s="60" t="str">
        <x:f>INDEX('MEP amendments'!$S$7:$S$315,MATCH($M177,'MEP amendments'!$AD$7:$AD$315,0))</x:f>
        <x:v>High</x:v>
      </x:c>
      <x:c r="G177" s="60" t="n">
        <x:f>COUNTIFS($A$7:$A$1047,A177,$B$7:$B$1047,B177,$E$7:$E$1047,1)</x:f>
        <x:v>14</x:v>
      </x:c>
      <x:c r="H177" s="67" t="n">
        <x:f>IF(E177=1,D177/G177,"")</x:f>
        <x:v>0.14285714285714285</x:v>
      </x:c>
      <x:c r="I177" s="60" t="n">
        <x:f>IF(AND(E177=1,COUNTIFS($A$7:A177,A177,$B$7:B177,B177,$E$7:E177,1)=1),1,0)</x:f>
        <x:v>0</x:v>
      </x:c>
      <x:c r="J177" s="63" t="str">
        <x:v>Official amendment</x:v>
      </x:c>
      <x:c r="K177" s="61" t="str">
        <x:v>Named signatories to tabled amendment</x:v>
      </x:c>
      <x:c r="L177" s="60" t="str">
        <x:v>No</x:v>
      </x:c>
      <x:c r="M177" s="60" t="str">
        <x:v>PET-MEP-295</x:v>
      </x:c>
    </x:row>
    <x:row r="178" ht="34" customHeight="1">
      <x:c r="A178" s="55" t="str">
        <x:v>Andrea Wechsler</x:v>
      </x:c>
      <x:c r="B178" s="55" t="str">
        <x:v>Digital Omnibus</x:v>
      </x:c>
      <x:c r="C178" s="62" t="str">
        <x:v>Amendment 1605; Article 3c (new); GDPR Article 4(5a) (new)</x:v>
      </x:c>
      <x:c r="D178" s="66" t="str">
        <x:f>IF(INDEX('MEP amendments'!$AE$7:$AE$315,MATCH($M178,'MEP amendments'!$AD$7:$AD$315,0))=1,INDEX('MEP amendments'!$P$7:$P$315,MATCH($M178,'MEP amendments'!$AD$7:$AD$315,0)),"")</x:f>
      </x:c>
      <x:c r="E178" s="55" t="n">
        <x:f>IF(AND(ISNUMBER(D178),INDEX('MEP amendments'!$T$7:$T$315,MATCH($M178,'MEP amendments'!$AD$7:$AD$315,0))="Yes"),1,0)</x:f>
        <x:v>0</x:v>
      </x:c>
      <x:c r="F178" s="55" t="str">
        <x:f>INDEX('MEP amendments'!$S$7:$S$315,MATCH($M178,'MEP amendments'!$AD$7:$AD$315,0))</x:f>
        <x:v>Low</x:v>
      </x:c>
      <x:c r="G178" s="55" t="n">
        <x:f>COUNTIFS($A$7:$A$1047,A178,$B$7:$B$1047,B178,$E$7:$E$1047,1)</x:f>
        <x:v>14</x:v>
      </x:c>
      <x:c r="H178" s="68" t="str">
        <x:f>IF(E178=1,D178/G178,"")</x:f>
      </x:c>
      <x:c r="I178" s="55" t="n">
        <x:f>IF(AND(E178=1,COUNTIFS($A$7:A178,A178,$B$7:B178,B178,$E$7:E178,1)=1),1,0)</x:f>
        <x:v>0</x:v>
      </x:c>
      <x:c r="J178" s="64" t="str">
        <x:v>Official amendment</x:v>
      </x:c>
      <x:c r="K178" s="62" t="str">
        <x:v>Named signatories to tabled amendment</x:v>
      </x:c>
      <x:c r="L178" s="55" t="str">
        <x:v>No</x:v>
      </x:c>
      <x:c r="M178" s="55" t="str">
        <x:v>PET-MEP-296</x:v>
      </x:c>
    </x:row>
    <x:row r="179" ht="34" customHeight="1">
      <x:c r="A179" s="60" t="str">
        <x:v>Andreas Glück</x:v>
      </x:c>
      <x:c r="B179" s="60" t="str">
        <x:v>Digital Omnibus</x:v>
      </x:c>
      <x:c r="C179" s="61" t="str">
        <x:v>Amendment 319 — Recital 34</x:v>
      </x:c>
      <x:c r="D179" s="65" t="n">
        <x:f>IF(INDEX('MEP amendments'!$AE$7:$AE$315,MATCH($M179,'MEP amendments'!$AD$7:$AD$315,0))=1,INDEX('MEP amendments'!$P$7:$P$315,MATCH($M179,'MEP amendments'!$AD$7:$AD$315,0)),"")</x:f>
        <x:v>1</x:v>
      </x:c>
      <x:c r="E179" s="60" t="n">
        <x:f>IF(AND(ISNUMBER(D179),INDEX('MEP amendments'!$T$7:$T$315,MATCH($M179,'MEP amendments'!$AD$7:$AD$315,0))="Yes"),1,0)</x:f>
        <x:v>1</x:v>
      </x:c>
      <x:c r="F179" s="60" t="str">
        <x:f>INDEX('MEP amendments'!$S$7:$S$315,MATCH($M179,'MEP amendments'!$AD$7:$AD$315,0))</x:f>
        <x:v>High</x:v>
      </x:c>
      <x:c r="G179" s="60" t="n">
        <x:f>COUNTIFS($A$7:$A$1047,A179,$B$7:$B$1047,B179,$E$7:$E$1047,1)</x:f>
        <x:v>1</x:v>
      </x:c>
      <x:c r="H179" s="67" t="n">
        <x:f>IF(E179=1,D179/G179,"")</x:f>
        <x:v>1</x:v>
      </x:c>
      <x:c r="I179" s="60" t="n">
        <x:f>IF(AND(E179=1,COUNTIFS($A$7:A179,A179,$B$7:B179,B179,$E$7:E179,1)=1),1,0)</x:f>
        <x:v>1</x:v>
      </x:c>
      <x:c r="J179" s="63" t="str">
        <x:v>Official amendment</x:v>
      </x:c>
      <x:c r="K179" s="61" t="str">
        <x:v>Named signatory to tabled amendment</x:v>
      </x:c>
      <x:c r="L179" s="60" t="str">
        <x:v>No</x:v>
      </x:c>
      <x:c r="M179" s="60" t="str">
        <x:v>PET-MEP-137</x:v>
      </x:c>
    </x:row>
    <x:row r="180" ht="34" customHeight="1">
      <x:c r="A180" s="55" t="str">
        <x:v>Angelika Niebler</x:v>
      </x:c>
      <x:c r="B180" s="55" t="str">
        <x:v>Digital Omnibus</x:v>
      </x:c>
      <x:c r="C180" s="62" t="str">
        <x:v>Amendment 216 — Recital 27</x:v>
      </x:c>
      <x:c r="D180" s="66" t="n">
        <x:f>IF(INDEX('MEP amendments'!$AE$7:$AE$315,MATCH($M180,'MEP amendments'!$AD$7:$AD$315,0))=1,INDEX('MEP amendments'!$P$7:$P$315,MATCH($M180,'MEP amendments'!$AD$7:$AD$315,0)),"")</x:f>
        <x:v>0</x:v>
      </x:c>
      <x:c r="E180" s="55" t="n">
        <x:f>IF(AND(ISNUMBER(D180),INDEX('MEP amendments'!$T$7:$T$315,MATCH($M180,'MEP amendments'!$AD$7:$AD$315,0))="Yes"),1,0)</x:f>
        <x:v>1</x:v>
      </x:c>
      <x:c r="F180" s="55" t="str">
        <x:f>INDEX('MEP amendments'!$S$7:$S$315,MATCH($M180,'MEP amendments'!$AD$7:$AD$315,0))</x:f>
        <x:v>Medium</x:v>
      </x:c>
      <x:c r="G180" s="55" t="n">
        <x:f>COUNTIFS($A$7:$A$1047,A180,$B$7:$B$1047,B180,$E$7:$E$1047,1)</x:f>
        <x:v>9</x:v>
      </x:c>
      <x:c r="H180" s="68" t="n">
        <x:f>IF(E180=1,D180/G180,"")</x:f>
        <x:v>0</x:v>
      </x:c>
      <x:c r="I180" s="55" t="n">
        <x:f>IF(AND(E180=1,COUNTIFS($A$7:A180,A180,$B$7:B180,B180,$E$7:E180,1)=1),1,0)</x:f>
        <x:v>1</x:v>
      </x:c>
      <x:c r="J180" s="64" t="str">
        <x:v>Official amendment</x:v>
      </x:c>
      <x:c r="K180" s="62" t="str">
        <x:v>Named signatory to tabled amendment</x:v>
      </x:c>
      <x:c r="L180" s="55" t="str">
        <x:v>No</x:v>
      </x:c>
      <x:c r="M180" s="55" t="str">
        <x:v>PET-MEP-99</x:v>
      </x:c>
    </x:row>
    <x:row r="181" ht="34" customHeight="1">
      <x:c r="A181" s="60" t="str">
        <x:v>Angelika Niebler</x:v>
      </x:c>
      <x:c r="B181" s="60" t="str">
        <x:v>Digital Omnibus</x:v>
      </x:c>
      <x:c r="C181" s="61" t="str">
        <x:v>Proposed GDPR Article 41a(1); proposal Article 3(1)(10)</x:v>
      </x:c>
      <x:c r="D181" s="65" t="n">
        <x:f>IF(INDEX('MEP amendments'!$AE$7:$AE$315,MATCH($M181,'MEP amendments'!$AD$7:$AD$315,0))=1,INDEX('MEP amendments'!$P$7:$P$315,MATCH($M181,'MEP amendments'!$AD$7:$AD$315,0)),"")</x:f>
        <x:v>1</x:v>
      </x:c>
      <x:c r="E181" s="60" t="n">
        <x:f>IF(AND(ISNUMBER(D181),INDEX('MEP amendments'!$T$7:$T$315,MATCH($M181,'MEP amendments'!$AD$7:$AD$315,0))="Yes"),1,0)</x:f>
        <x:v>1</x:v>
      </x:c>
      <x:c r="F181" s="60" t="str">
        <x:f>INDEX('MEP amendments'!$S$7:$S$315,MATCH($M181,'MEP amendments'!$AD$7:$AD$315,0))</x:f>
        <x:v>High</x:v>
      </x:c>
      <x:c r="G181" s="60" t="n">
        <x:f>COUNTIFS($A$7:$A$1047,A181,$B$7:$B$1047,B181,$E$7:$E$1047,1)</x:f>
        <x:v>9</x:v>
      </x:c>
      <x:c r="H181" s="67" t="n">
        <x:f>IF(E181=1,D181/G181,"")</x:f>
        <x:v>0.1111111111111111</x:v>
      </x:c>
      <x:c r="I181" s="60" t="n">
        <x:f>IF(AND(E181=1,COUNTIFS($A$7:A181,A181,$B$7:B181,B181,$E$7:E181,1)=1),1,0)</x:f>
        <x:v>0</x:v>
      </x:c>
      <x:c r="J181" s="63" t="str">
        <x:v>Official amendment</x:v>
      </x:c>
      <x:c r="K181" s="61" t="str">
        <x:v>Named joint proposers/signatories</x:v>
      </x:c>
      <x:c r="L181" s="60" t="str">
        <x:v>No</x:v>
      </x:c>
      <x:c r="M181" s="60" t="str">
        <x:v>PET-MEP-225</x:v>
      </x:c>
    </x:row>
    <x:row r="182" ht="34" customHeight="1">
      <x:c r="A182" s="55" t="str">
        <x:v>Angelika Niebler</x:v>
      </x:c>
      <x:c r="B182" s="55" t="str">
        <x:v>Digital Omnibus</x:v>
      </x:c>
      <x:c r="C182" s="62" t="str">
        <x:v>Amendment 1269; Article 3 – paragraph 1 – point 10 Regulation (EU) 2016/679 Article 41a – paragraph 2 – point a</x:v>
      </x:c>
      <x:c r="D182" s="66" t="n">
        <x:f>IF(INDEX('MEP amendments'!$AE$7:$AE$315,MATCH($M182,'MEP amendments'!$AD$7:$AD$315,0))=1,INDEX('MEP amendments'!$P$7:$P$315,MATCH($M182,'MEP amendments'!$AD$7:$AD$315,0)),"")</x:f>
        <x:v>1</x:v>
      </x:c>
      <x:c r="E182" s="55" t="n">
        <x:f>IF(AND(ISNUMBER(D182),INDEX('MEP amendments'!$T$7:$T$315,MATCH($M182,'MEP amendments'!$AD$7:$AD$315,0))="Yes"),1,0)</x:f>
        <x:v>1</x:v>
      </x:c>
      <x:c r="F182" s="55" t="str">
        <x:f>INDEX('MEP amendments'!$S$7:$S$315,MATCH($M182,'MEP amendments'!$AD$7:$AD$315,0))</x:f>
        <x:v>High</x:v>
      </x:c>
      <x:c r="G182" s="55" t="n">
        <x:f>COUNTIFS($A$7:$A$1047,A182,$B$7:$B$1047,B182,$E$7:$E$1047,1)</x:f>
        <x:v>9</x:v>
      </x:c>
      <x:c r="H182" s="68" t="n">
        <x:f>IF(E182=1,D182/G182,"")</x:f>
        <x:v>0.1111111111111111</x:v>
      </x:c>
      <x:c r="I182" s="55" t="n">
        <x:f>IF(AND(E182=1,COUNTIFS($A$7:A182,A182,$B$7:B182,B182,$E$7:E182,1)=1),1,0)</x:f>
        <x:v>0</x:v>
      </x:c>
      <x:c r="J182" s="64" t="str">
        <x:v>Official amendment</x:v>
      </x:c>
      <x:c r="K182" s="62" t="str">
        <x:v>Named signatories to tabled amendment</x:v>
      </x:c>
      <x:c r="L182" s="55" t="str">
        <x:v>Yes</x:v>
      </x:c>
      <x:c r="M182" s="55" t="str">
        <x:v>PET-MEP-240</x:v>
      </x:c>
    </x:row>
    <x:row r="183" ht="34" customHeight="1">
      <x:c r="A183" s="60" t="str">
        <x:v>Angelika Niebler</x:v>
      </x:c>
      <x:c r="B183" s="60" t="str">
        <x:v>Digital Omnibus</x:v>
      </x:c>
      <x:c r="C183" s="61" t="str">
        <x:v>Amendment 1275; Article 3 – paragraph 1 – point 10 Regulation (EU) 2016/679 Article 41a – paragraph 2 – point b</x:v>
      </x:c>
      <x:c r="D183" s="65" t="n">
        <x:f>IF(INDEX('MEP amendments'!$AE$7:$AE$315,MATCH($M183,'MEP amendments'!$AD$7:$AD$315,0))=1,INDEX('MEP amendments'!$P$7:$P$315,MATCH($M183,'MEP amendments'!$AD$7:$AD$315,0)),"")</x:f>
        <x:v>0</x:v>
      </x:c>
      <x:c r="E183" s="60" t="n">
        <x:f>IF(AND(ISNUMBER(D183),INDEX('MEP amendments'!$T$7:$T$315,MATCH($M183,'MEP amendments'!$AD$7:$AD$315,0))="Yes"),1,0)</x:f>
        <x:v>1</x:v>
      </x:c>
      <x:c r="F183" s="60" t="str">
        <x:f>INDEX('MEP amendments'!$S$7:$S$315,MATCH($M183,'MEP amendments'!$AD$7:$AD$315,0))</x:f>
        <x:v>High</x:v>
      </x:c>
      <x:c r="G183" s="60" t="n">
        <x:f>COUNTIFS($A$7:$A$1047,A183,$B$7:$B$1047,B183,$E$7:$E$1047,1)</x:f>
        <x:v>9</x:v>
      </x:c>
      <x:c r="H183" s="67" t="n">
        <x:f>IF(E183=1,D183/G183,"")</x:f>
        <x:v>0</x:v>
      </x:c>
      <x:c r="I183" s="60" t="n">
        <x:f>IF(AND(E183=1,COUNTIFS($A$7:A183,A183,$B$7:B183,B183,$E$7:E183,1)=1),1,0)</x:f>
        <x:v>0</x:v>
      </x:c>
      <x:c r="J183" s="63" t="str">
        <x:v>Official amendment</x:v>
      </x:c>
      <x:c r="K183" s="61" t="str">
        <x:v>Named signatories to tabled amendment</x:v>
      </x:c>
      <x:c r="L183" s="60" t="str">
        <x:v>No</x:v>
      </x:c>
      <x:c r="M183" s="60" t="str">
        <x:v>PET-MEP-246</x:v>
      </x:c>
    </x:row>
    <x:row r="184" ht="34" customHeight="1">
      <x:c r="A184" s="55" t="str">
        <x:v>Angelika Niebler</x:v>
      </x:c>
      <x:c r="B184" s="55" t="str">
        <x:v>Digital Omnibus</x:v>
      </x:c>
      <x:c r="C184" s="62" t="str">
        <x:v>Amendment 1281; Article 3 – paragraph 1 – point 10 Regulation (EU) 2016/679 Article 41a – paragraph 2 – point ba (new)</x:v>
      </x:c>
      <x:c r="D184" s="66" t="n">
        <x:f>IF(INDEX('MEP amendments'!$AE$7:$AE$315,MATCH($M184,'MEP amendments'!$AD$7:$AD$315,0))=1,INDEX('MEP amendments'!$P$7:$P$315,MATCH($M184,'MEP amendments'!$AD$7:$AD$315,0)),"")</x:f>
        <x:v>1</x:v>
      </x:c>
      <x:c r="E184" s="55" t="n">
        <x:f>IF(AND(ISNUMBER(D184),INDEX('MEP amendments'!$T$7:$T$315,MATCH($M184,'MEP amendments'!$AD$7:$AD$315,0))="Yes"),1,0)</x:f>
        <x:v>1</x:v>
      </x:c>
      <x:c r="F184" s="55" t="str">
        <x:f>INDEX('MEP amendments'!$S$7:$S$315,MATCH($M184,'MEP amendments'!$AD$7:$AD$315,0))</x:f>
        <x:v>High</x:v>
      </x:c>
      <x:c r="G184" s="55" t="n">
        <x:f>COUNTIFS($A$7:$A$1047,A184,$B$7:$B$1047,B184,$E$7:$E$1047,1)</x:f>
        <x:v>9</x:v>
      </x:c>
      <x:c r="H184" s="68" t="n">
        <x:f>IF(E184=1,D184/G184,"")</x:f>
        <x:v>0.1111111111111111</x:v>
      </x:c>
      <x:c r="I184" s="55" t="n">
        <x:f>IF(AND(E184=1,COUNTIFS($A$7:A184,A184,$B$7:B184,B184,$E$7:E184,1)=1),1,0)</x:f>
        <x:v>0</x:v>
      </x:c>
      <x:c r="J184" s="64" t="str">
        <x:v>Official amendment</x:v>
      </x:c>
      <x:c r="K184" s="62" t="str">
        <x:v>Named signatories to tabled amendment</x:v>
      </x:c>
      <x:c r="L184" s="55" t="str">
        <x:v>No</x:v>
      </x:c>
      <x:c r="M184" s="55" t="str">
        <x:v>PET-MEP-252</x:v>
      </x:c>
    </x:row>
    <x:row r="185" ht="34" customHeight="1">
      <x:c r="A185" s="60" t="str">
        <x:v>Angelika Niebler</x:v>
      </x:c>
      <x:c r="B185" s="60" t="str">
        <x:v>Digital Omnibus</x:v>
      </x:c>
      <x:c r="C185" s="61" t="str">
        <x:v>Amendment 1289; Article 3 – paragraph 1 – point 10 Regulation (EU) 2016/679 Article 41a – paragraph 3</x:v>
      </x:c>
      <x:c r="D185" s="65" t="n">
        <x:f>IF(INDEX('MEP amendments'!$AE$7:$AE$315,MATCH($M185,'MEP amendments'!$AD$7:$AD$315,0))=1,INDEX('MEP amendments'!$P$7:$P$315,MATCH($M185,'MEP amendments'!$AD$7:$AD$315,0)),"")</x:f>
        <x:v>1</x:v>
      </x:c>
      <x:c r="E185" s="60" t="n">
        <x:f>IF(AND(ISNUMBER(D185),INDEX('MEP amendments'!$T$7:$T$315,MATCH($M185,'MEP amendments'!$AD$7:$AD$315,0))="Yes"),1,0)</x:f>
        <x:v>1</x:v>
      </x:c>
      <x:c r="F185" s="60" t="str">
        <x:f>INDEX('MEP amendments'!$S$7:$S$315,MATCH($M185,'MEP amendments'!$AD$7:$AD$315,0))</x:f>
        <x:v>High</x:v>
      </x:c>
      <x:c r="G185" s="60" t="n">
        <x:f>COUNTIFS($A$7:$A$1047,A185,$B$7:$B$1047,B185,$E$7:$E$1047,1)</x:f>
        <x:v>9</x:v>
      </x:c>
      <x:c r="H185" s="67" t="n">
        <x:f>IF(E185=1,D185/G185,"")</x:f>
        <x:v>0.1111111111111111</x:v>
      </x:c>
      <x:c r="I185" s="60" t="n">
        <x:f>IF(AND(E185=1,COUNTIFS($A$7:A185,A185,$B$7:B185,B185,$E$7:E185,1)=1),1,0)</x:f>
        <x:v>0</x:v>
      </x:c>
      <x:c r="J185" s="63" t="str">
        <x:v>Official amendment</x:v>
      </x:c>
      <x:c r="K185" s="61" t="str">
        <x:v>Named signatories to tabled amendment</x:v>
      </x:c>
      <x:c r="L185" s="60" t="str">
        <x:v>No</x:v>
      </x:c>
      <x:c r="M185" s="60" t="str">
        <x:v>PET-MEP-260</x:v>
      </x:c>
    </x:row>
    <x:row r="186" ht="34" customHeight="1">
      <x:c r="A186" s="55" t="str">
        <x:v>Angelika Niebler</x:v>
      </x:c>
      <x:c r="B186" s="55" t="str">
        <x:v>Digital Omnibus</x:v>
      </x:c>
      <x:c r="C186" s="62" t="str">
        <x:v>Amendment 1410; Article 3 – paragraph 1 – point 15 Regulation (EU) 2016/679 Article 88a – paragraph 3 – point db</x:v>
      </x:c>
      <x:c r="D186" s="66" t="n">
        <x:f>IF(INDEX('MEP amendments'!$AE$7:$AE$315,MATCH($M186,'MEP amendments'!$AD$7:$AD$315,0))=1,INDEX('MEP amendments'!$P$7:$P$315,MATCH($M186,'MEP amendments'!$AD$7:$AD$315,0)),"")</x:f>
        <x:v>2</x:v>
      </x:c>
      <x:c r="E186" s="55" t="n">
        <x:f>IF(AND(ISNUMBER(D186),INDEX('MEP amendments'!$T$7:$T$315,MATCH($M186,'MEP amendments'!$AD$7:$AD$315,0))="Yes"),1,0)</x:f>
        <x:v>1</x:v>
      </x:c>
      <x:c r="F186" s="55" t="str">
        <x:f>INDEX('MEP amendments'!$S$7:$S$315,MATCH($M186,'MEP amendments'!$AD$7:$AD$315,0))</x:f>
        <x:v>High</x:v>
      </x:c>
      <x:c r="G186" s="55" t="n">
        <x:f>COUNTIFS($A$7:$A$1047,A186,$B$7:$B$1047,B186,$E$7:$E$1047,1)</x:f>
        <x:v>9</x:v>
      </x:c>
      <x:c r="H186" s="68" t="n">
        <x:f>IF(E186=1,D186/G186,"")</x:f>
        <x:v>0.2222222222222222</x:v>
      </x:c>
      <x:c r="I186" s="55" t="n">
        <x:f>IF(AND(E186=1,COUNTIFS($A$7:A186,A186,$B$7:B186,B186,$E$7:E186,1)=1),1,0)</x:f>
        <x:v>0</x:v>
      </x:c>
      <x:c r="J186" s="64" t="str">
        <x:v>Official amendment</x:v>
      </x:c>
      <x:c r="K186" s="62" t="str">
        <x:v>Named signatories to tabled amendment</x:v>
      </x:c>
      <x:c r="L186" s="55" t="str">
        <x:v>Yes</x:v>
      </x:c>
      <x:c r="M186" s="55" t="str">
        <x:v>PET-MEP-281</x:v>
      </x:c>
    </x:row>
    <x:row r="187" ht="34" customHeight="1">
      <x:c r="A187" s="60" t="str">
        <x:v>Angelika Niebler</x:v>
      </x:c>
      <x:c r="B187" s="60" t="str">
        <x:v>Digital Omnibus</x:v>
      </x:c>
      <x:c r="C187" s="61" t="str">
        <x:v>Amendment 1602; Article 3(1d); GDPR Article 9(2), new point</x:v>
      </x:c>
      <x:c r="D187" s="65" t="n">
        <x:f>IF(INDEX('MEP amendments'!$AE$7:$AE$315,MATCH($M187,'MEP amendments'!$AD$7:$AD$315,0))=1,INDEX('MEP amendments'!$P$7:$P$315,MATCH($M187,'MEP amendments'!$AD$7:$AD$315,0)),"")</x:f>
        <x:v>2</x:v>
      </x:c>
      <x:c r="E187" s="60" t="n">
        <x:f>IF(AND(ISNUMBER(D187),INDEX('MEP amendments'!$T$7:$T$315,MATCH($M187,'MEP amendments'!$AD$7:$AD$315,0))="Yes"),1,0)</x:f>
        <x:v>1</x:v>
      </x:c>
      <x:c r="F187" s="60" t="str">
        <x:f>INDEX('MEP amendments'!$S$7:$S$315,MATCH($M187,'MEP amendments'!$AD$7:$AD$315,0))</x:f>
        <x:v>High</x:v>
      </x:c>
      <x:c r="G187" s="60" t="n">
        <x:f>COUNTIFS($A$7:$A$1047,A187,$B$7:$B$1047,B187,$E$7:$E$1047,1)</x:f>
        <x:v>9</x:v>
      </x:c>
      <x:c r="H187" s="67" t="n">
        <x:f>IF(E187=1,D187/G187,"")</x:f>
        <x:v>0.2222222222222222</x:v>
      </x:c>
      <x:c r="I187" s="60" t="n">
        <x:f>IF(AND(E187=1,COUNTIFS($A$7:A187,A187,$B$7:B187,B187,$E$7:E187,1)=1),1,0)</x:f>
        <x:v>0</x:v>
      </x:c>
      <x:c r="J187" s="63" t="str">
        <x:v>Official amendment</x:v>
      </x:c>
      <x:c r="K187" s="61" t="str">
        <x:v>Named signatories to tabled amendment</x:v>
      </x:c>
      <x:c r="L187" s="60" t="str">
        <x:v>No</x:v>
      </x:c>
      <x:c r="M187" s="60" t="str">
        <x:v>PET-MEP-294</x:v>
      </x:c>
    </x:row>
    <x:row r="188" ht="34" customHeight="1">
      <x:c r="A188" s="55" t="str">
        <x:v>Angelika Niebler</x:v>
      </x:c>
      <x:c r="B188" s="55" t="str">
        <x:v>Digital Omnibus</x:v>
      </x:c>
      <x:c r="C188" s="62" t="str">
        <x:v>Amendment 1604; Article 3b (new); GDPR Article 6(3a) (new)</x:v>
      </x:c>
      <x:c r="D188" s="66" t="n">
        <x:f>IF(INDEX('MEP amendments'!$AE$7:$AE$315,MATCH($M188,'MEP amendments'!$AD$7:$AD$315,0))=1,INDEX('MEP amendments'!$P$7:$P$315,MATCH($M188,'MEP amendments'!$AD$7:$AD$315,0)),"")</x:f>
        <x:v>2</x:v>
      </x:c>
      <x:c r="E188" s="55" t="n">
        <x:f>IF(AND(ISNUMBER(D188),INDEX('MEP amendments'!$T$7:$T$315,MATCH($M188,'MEP amendments'!$AD$7:$AD$315,0))="Yes"),1,0)</x:f>
        <x:v>1</x:v>
      </x:c>
      <x:c r="F188" s="55" t="str">
        <x:f>INDEX('MEP amendments'!$S$7:$S$315,MATCH($M188,'MEP amendments'!$AD$7:$AD$315,0))</x:f>
        <x:v>High</x:v>
      </x:c>
      <x:c r="G188" s="55" t="n">
        <x:f>COUNTIFS($A$7:$A$1047,A188,$B$7:$B$1047,B188,$E$7:$E$1047,1)</x:f>
        <x:v>9</x:v>
      </x:c>
      <x:c r="H188" s="68" t="n">
        <x:f>IF(E188=1,D188/G188,"")</x:f>
        <x:v>0.2222222222222222</x:v>
      </x:c>
      <x:c r="I188" s="55" t="n">
        <x:f>IF(AND(E188=1,COUNTIFS($A$7:A188,A188,$B$7:B188,B188,$E$7:E188,1)=1),1,0)</x:f>
        <x:v>0</x:v>
      </x:c>
      <x:c r="J188" s="64" t="str">
        <x:v>Official amendment</x:v>
      </x:c>
      <x:c r="K188" s="62" t="str">
        <x:v>Named signatories to tabled amendment</x:v>
      </x:c>
      <x:c r="L188" s="55" t="str">
        <x:v>No</x:v>
      </x:c>
      <x:c r="M188" s="55" t="str">
        <x:v>PET-MEP-295</x:v>
      </x:c>
    </x:row>
    <x:row r="189" ht="34" customHeight="1">
      <x:c r="A189" s="60" t="str">
        <x:v>Angelika Niebler</x:v>
      </x:c>
      <x:c r="B189" s="60" t="str">
        <x:v>Digital Omnibus</x:v>
      </x:c>
      <x:c r="C189" s="61" t="str">
        <x:v>Amendment 1605; Article 3c (new); GDPR Article 4(5a) (new)</x:v>
      </x:c>
      <x:c r="D189" s="65" t="str">
        <x:f>IF(INDEX('MEP amendments'!$AE$7:$AE$315,MATCH($M189,'MEP amendments'!$AD$7:$AD$315,0))=1,INDEX('MEP amendments'!$P$7:$P$315,MATCH($M189,'MEP amendments'!$AD$7:$AD$315,0)),"")</x:f>
      </x:c>
      <x:c r="E189" s="60" t="n">
        <x:f>IF(AND(ISNUMBER(D189),INDEX('MEP amendments'!$T$7:$T$315,MATCH($M189,'MEP amendments'!$AD$7:$AD$315,0))="Yes"),1,0)</x:f>
        <x:v>0</x:v>
      </x:c>
      <x:c r="F189" s="60" t="str">
        <x:f>INDEX('MEP amendments'!$S$7:$S$315,MATCH($M189,'MEP amendments'!$AD$7:$AD$315,0))</x:f>
        <x:v>Low</x:v>
      </x:c>
      <x:c r="G189" s="60" t="n">
        <x:f>COUNTIFS($A$7:$A$1047,A189,$B$7:$B$1047,B189,$E$7:$E$1047,1)</x:f>
        <x:v>9</x:v>
      </x:c>
      <x:c r="H189" s="67" t="str">
        <x:f>IF(E189=1,D189/G189,"")</x:f>
      </x:c>
      <x:c r="I189" s="60" t="n">
        <x:f>IF(AND(E189=1,COUNTIFS($A$7:A189,A189,$B$7:B189,B189,$E$7:E189,1)=1),1,0)</x:f>
        <x:v>0</x:v>
      </x:c>
      <x:c r="J189" s="63" t="str">
        <x:v>Official amendment</x:v>
      </x:c>
      <x:c r="K189" s="61" t="str">
        <x:v>Named signatories to tabled amendment</x:v>
      </x:c>
      <x:c r="L189" s="60" t="str">
        <x:v>No</x:v>
      </x:c>
      <x:c r="M189" s="60" t="str">
        <x:v>PET-MEP-296</x:v>
      </x:c>
    </x:row>
    <x:row r="190" ht="34" customHeight="1">
      <x:c r="A190" s="55" t="str">
        <x:v>Angelika Winzig</x:v>
      </x:c>
      <x:c r="B190" s="55" t="str">
        <x:v>Digital Omnibus</x:v>
      </x:c>
      <x:c r="C190" s="62" t="str">
        <x:v>Amendment 314 — Recital 34</x:v>
      </x:c>
      <x:c r="D190" s="66" t="n">
        <x:f>IF(INDEX('MEP amendments'!$AE$7:$AE$315,MATCH($M190,'MEP amendments'!$AD$7:$AD$315,0))=1,INDEX('MEP amendments'!$P$7:$P$315,MATCH($M190,'MEP amendments'!$AD$7:$AD$315,0)),"")</x:f>
        <x:v>1</x:v>
      </x:c>
      <x:c r="E190" s="55" t="n">
        <x:f>IF(AND(ISNUMBER(D190),INDEX('MEP amendments'!$T$7:$T$315,MATCH($M190,'MEP amendments'!$AD$7:$AD$315,0))="Yes"),1,0)</x:f>
        <x:v>1</x:v>
      </x:c>
      <x:c r="F190" s="55" t="str">
        <x:f>INDEX('MEP amendments'!$S$7:$S$315,MATCH($M190,'MEP amendments'!$AD$7:$AD$315,0))</x:f>
        <x:v>High</x:v>
      </x:c>
      <x:c r="G190" s="55" t="n">
        <x:f>COUNTIFS($A$7:$A$1047,A190,$B$7:$B$1047,B190,$E$7:$E$1047,1)</x:f>
        <x:v>1</x:v>
      </x:c>
      <x:c r="H190" s="68" t="n">
        <x:f>IF(E190=1,D190/G190,"")</x:f>
        <x:v>1</x:v>
      </x:c>
      <x:c r="I190" s="55" t="n">
        <x:f>IF(AND(E190=1,COUNTIFS($A$7:A190,A190,$B$7:B190,B190,$E$7:E190,1)=1),1,0)</x:f>
        <x:v>1</x:v>
      </x:c>
      <x:c r="J190" s="64" t="str">
        <x:v>Official amendment</x:v>
      </x:c>
      <x:c r="K190" s="62" t="str">
        <x:v>Named signatory to tabled amendment</x:v>
      </x:c>
      <x:c r="L190" s="55" t="str">
        <x:v>No</x:v>
      </x:c>
      <x:c r="M190" s="55" t="str">
        <x:v>PET-MEP-132</x:v>
      </x:c>
    </x:row>
    <x:row r="191" ht="34" customHeight="1">
      <x:c r="A191" s="60" t="str">
        <x:v>António Tânger Corrêa</x:v>
      </x:c>
      <x:c r="B191" s="60" t="str">
        <x:v>Digital Omnibus</x:v>
      </x:c>
      <x:c r="C191" s="61" t="str">
        <x:v>Amendment 99 — Recital 4 a (new)</x:v>
      </x:c>
      <x:c r="D191" s="65" t="n">
        <x:f>IF(INDEX('MEP amendments'!$AE$7:$AE$315,MATCH($M191,'MEP amendments'!$AD$7:$AD$315,0))=1,INDEX('MEP amendments'!$P$7:$P$315,MATCH($M191,'MEP amendments'!$AD$7:$AD$315,0)),"")</x:f>
        <x:v>1</x:v>
      </x:c>
      <x:c r="E191" s="60" t="n">
        <x:f>IF(AND(ISNUMBER(D191),INDEX('MEP amendments'!$T$7:$T$315,MATCH($M191,'MEP amendments'!$AD$7:$AD$315,0))="Yes"),1,0)</x:f>
        <x:v>1</x:v>
      </x:c>
      <x:c r="F191" s="60" t="str">
        <x:f>INDEX('MEP amendments'!$S$7:$S$315,MATCH($M191,'MEP amendments'!$AD$7:$AD$315,0))</x:f>
        <x:v>High</x:v>
      </x:c>
      <x:c r="G191" s="60" t="n">
        <x:f>COUNTIFS($A$7:$A$1047,A191,$B$7:$B$1047,B191,$E$7:$E$1047,1)</x:f>
        <x:v>12</x:v>
      </x:c>
      <x:c r="H191" s="67" t="n">
        <x:f>IF(E191=1,D191/G191,"")</x:f>
        <x:v>0.08333333333333333</x:v>
      </x:c>
      <x:c r="I191" s="60" t="n">
        <x:f>IF(AND(E191=1,COUNTIFS($A$7:A191,A191,$B$7:B191,B191,$E$7:E191,1)=1),1,0)</x:f>
        <x:v>1</x:v>
      </x:c>
      <x:c r="J191" s="63" t="str">
        <x:v>Official amendment</x:v>
      </x:c>
      <x:c r="K191" s="61" t="str">
        <x:v>Named signatory to tabled amendment</x:v>
      </x:c>
      <x:c r="L191" s="60" t="str">
        <x:v>No</x:v>
      </x:c>
      <x:c r="M191" s="60" t="str">
        <x:v>PET-MEP-91</x:v>
      </x:c>
    </x:row>
    <x:row r="192" ht="34" customHeight="1">
      <x:c r="A192" s="55" t="str">
        <x:v>António Tânger Corrêa</x:v>
      </x:c>
      <x:c r="B192" s="55" t="str">
        <x:v>Digital Omnibus</x:v>
      </x:c>
      <x:c r="C192" s="62" t="str">
        <x:v>Amendment 188 — Recital 24 b (new)</x:v>
      </x:c>
      <x:c r="D192" s="66" t="n">
        <x:f>IF(INDEX('MEP amendments'!$AE$7:$AE$315,MATCH($M192,'MEP amendments'!$AD$7:$AD$315,0))=1,INDEX('MEP amendments'!$P$7:$P$315,MATCH($M192,'MEP amendments'!$AD$7:$AD$315,0)),"")</x:f>
        <x:v>1</x:v>
      </x:c>
      <x:c r="E192" s="55" t="n">
        <x:f>IF(AND(ISNUMBER(D192),INDEX('MEP amendments'!$T$7:$T$315,MATCH($M192,'MEP amendments'!$AD$7:$AD$315,0))="Yes"),1,0)</x:f>
        <x:v>1</x:v>
      </x:c>
      <x:c r="F192" s="55" t="str">
        <x:f>INDEX('MEP amendments'!$S$7:$S$315,MATCH($M192,'MEP amendments'!$AD$7:$AD$315,0))</x:f>
        <x:v>High</x:v>
      </x:c>
      <x:c r="G192" s="55" t="n">
        <x:f>COUNTIFS($A$7:$A$1047,A192,$B$7:$B$1047,B192,$E$7:$E$1047,1)</x:f>
        <x:v>12</x:v>
      </x:c>
      <x:c r="H192" s="68" t="n">
        <x:f>IF(E192=1,D192/G192,"")</x:f>
        <x:v>0.08333333333333333</x:v>
      </x:c>
      <x:c r="I192" s="55" t="n">
        <x:f>IF(AND(E192=1,COUNTIFS($A$7:A192,A192,$B$7:B192,B192,$E$7:E192,1)=1),1,0)</x:f>
        <x:v>0</x:v>
      </x:c>
      <x:c r="J192" s="64" t="str">
        <x:v>Official amendment</x:v>
      </x:c>
      <x:c r="K192" s="62" t="str">
        <x:v>Named signatory to tabled amendment</x:v>
      </x:c>
      <x:c r="L192" s="55" t="str">
        <x:v>No</x:v>
      </x:c>
      <x:c r="M192" s="55" t="str">
        <x:v>PET-MEP-93</x:v>
      </x:c>
    </x:row>
    <x:row r="193" ht="34" customHeight="1">
      <x:c r="A193" s="60" t="str">
        <x:v>António Tânger Corrêa</x:v>
      </x:c>
      <x:c r="B193" s="60" t="str">
        <x:v>Digital Omnibus</x:v>
      </x:c>
      <x:c r="C193" s="61" t="str">
        <x:v>Amendment 206 — Recital 26 a (new)</x:v>
      </x:c>
      <x:c r="D193" s="65" t="n">
        <x:f>IF(INDEX('MEP amendments'!$AE$7:$AE$315,MATCH($M193,'MEP amendments'!$AD$7:$AD$315,0))=1,INDEX('MEP amendments'!$P$7:$P$315,MATCH($M193,'MEP amendments'!$AD$7:$AD$315,0)),"")</x:f>
        <x:v>1</x:v>
      </x:c>
      <x:c r="E193" s="60" t="n">
        <x:f>IF(AND(ISNUMBER(D193),INDEX('MEP amendments'!$T$7:$T$315,MATCH($M193,'MEP amendments'!$AD$7:$AD$315,0))="Yes"),1,0)</x:f>
        <x:v>1</x:v>
      </x:c>
      <x:c r="F193" s="60" t="str">
        <x:f>INDEX('MEP amendments'!$S$7:$S$315,MATCH($M193,'MEP amendments'!$AD$7:$AD$315,0))</x:f>
        <x:v>High</x:v>
      </x:c>
      <x:c r="G193" s="60" t="n">
        <x:f>COUNTIFS($A$7:$A$1047,A193,$B$7:$B$1047,B193,$E$7:$E$1047,1)</x:f>
        <x:v>12</x:v>
      </x:c>
      <x:c r="H193" s="67" t="n">
        <x:f>IF(E193=1,D193/G193,"")</x:f>
        <x:v>0.08333333333333333</x:v>
      </x:c>
      <x:c r="I193" s="60" t="n">
        <x:f>IF(AND(E193=1,COUNTIFS($A$7:A193,A193,$B$7:B193,B193,$E$7:E193,1)=1),1,0)</x:f>
        <x:v>0</x:v>
      </x:c>
      <x:c r="J193" s="63" t="str">
        <x:v>Official amendment</x:v>
      </x:c>
      <x:c r="K193" s="61" t="str">
        <x:v>Named signatory to tabled amendment</x:v>
      </x:c>
      <x:c r="L193" s="60" t="str">
        <x:v>No</x:v>
      </x:c>
      <x:c r="M193" s="60" t="str">
        <x:v>PET-MEP-96</x:v>
      </x:c>
    </x:row>
    <x:row r="194" ht="34" customHeight="1">
      <x:c r="A194" s="55" t="str">
        <x:v>António Tânger Corrêa</x:v>
      </x:c>
      <x:c r="B194" s="55" t="str">
        <x:v>Digital Omnibus</x:v>
      </x:c>
      <x:c r="C194" s="62" t="str">
        <x:v>Amendment 242 — Recital 28 a (new)</x:v>
      </x:c>
      <x:c r="D194" s="66" t="n">
        <x:f>IF(INDEX('MEP amendments'!$AE$7:$AE$315,MATCH($M194,'MEP amendments'!$AD$7:$AD$315,0))=1,INDEX('MEP amendments'!$P$7:$P$315,MATCH($M194,'MEP amendments'!$AD$7:$AD$315,0)),"")</x:f>
        <x:v>1</x:v>
      </x:c>
      <x:c r="E194" s="55" t="n">
        <x:f>IF(AND(ISNUMBER(D194),INDEX('MEP amendments'!$T$7:$T$315,MATCH($M194,'MEP amendments'!$AD$7:$AD$315,0))="Yes"),1,0)</x:f>
        <x:v>1</x:v>
      </x:c>
      <x:c r="F194" s="55" t="str">
        <x:f>INDEX('MEP amendments'!$S$7:$S$315,MATCH($M194,'MEP amendments'!$AD$7:$AD$315,0))</x:f>
        <x:v>High</x:v>
      </x:c>
      <x:c r="G194" s="55" t="n">
        <x:f>COUNTIFS($A$7:$A$1047,A194,$B$7:$B$1047,B194,$E$7:$E$1047,1)</x:f>
        <x:v>12</x:v>
      </x:c>
      <x:c r="H194" s="68" t="n">
        <x:f>IF(E194=1,D194/G194,"")</x:f>
        <x:v>0.08333333333333333</x:v>
      </x:c>
      <x:c r="I194" s="55" t="n">
        <x:f>IF(AND(E194=1,COUNTIFS($A$7:A194,A194,$B$7:B194,B194,$E$7:E194,1)=1),1,0)</x:f>
        <x:v>0</x:v>
      </x:c>
      <x:c r="J194" s="64" t="str">
        <x:v>Official amendment</x:v>
      </x:c>
      <x:c r="K194" s="62" t="str">
        <x:v>Named signatory to tabled amendment</x:v>
      </x:c>
      <x:c r="L194" s="55" t="str">
        <x:v>No</x:v>
      </x:c>
      <x:c r="M194" s="55" t="str">
        <x:v>PET-MEP-112</x:v>
      </x:c>
    </x:row>
    <x:row r="195" ht="34" customHeight="1">
      <x:c r="A195" s="60" t="str">
        <x:v>António Tânger Corrêa</x:v>
      </x:c>
      <x:c r="B195" s="60" t="str">
        <x:v>Digital Omnibus</x:v>
      </x:c>
      <x:c r="C195" s="61" t="str">
        <x:v>Amendment 250 — Recital 29 a (new)</x:v>
      </x:c>
      <x:c r="D195" s="65" t="n">
        <x:f>IF(INDEX('MEP amendments'!$AE$7:$AE$315,MATCH($M195,'MEP amendments'!$AD$7:$AD$315,0))=1,INDEX('MEP amendments'!$P$7:$P$315,MATCH($M195,'MEP amendments'!$AD$7:$AD$315,0)),"")</x:f>
        <x:v>1</x:v>
      </x:c>
      <x:c r="E195" s="60" t="n">
        <x:f>IF(AND(ISNUMBER(D195),INDEX('MEP amendments'!$T$7:$T$315,MATCH($M195,'MEP amendments'!$AD$7:$AD$315,0))="Yes"),1,0)</x:f>
        <x:v>1</x:v>
      </x:c>
      <x:c r="F195" s="60" t="str">
        <x:f>INDEX('MEP amendments'!$S$7:$S$315,MATCH($M195,'MEP amendments'!$AD$7:$AD$315,0))</x:f>
        <x:v>High</x:v>
      </x:c>
      <x:c r="G195" s="60" t="n">
        <x:f>COUNTIFS($A$7:$A$1047,A195,$B$7:$B$1047,B195,$E$7:$E$1047,1)</x:f>
        <x:v>12</x:v>
      </x:c>
      <x:c r="H195" s="67" t="n">
        <x:f>IF(E195=1,D195/G195,"")</x:f>
        <x:v>0.08333333333333333</x:v>
      </x:c>
      <x:c r="I195" s="60" t="n">
        <x:f>IF(AND(E195=1,COUNTIFS($A$7:A195,A195,$B$7:B195,B195,$E$7:E195,1)=1),1,0)</x:f>
        <x:v>0</x:v>
      </x:c>
      <x:c r="J195" s="63" t="str">
        <x:v>Official amendment</x:v>
      </x:c>
      <x:c r="K195" s="61" t="str">
        <x:v>Named signatory to tabled amendment</x:v>
      </x:c>
      <x:c r="L195" s="60" t="str">
        <x:v>No</x:v>
      </x:c>
      <x:c r="M195" s="60" t="str">
        <x:v>PET-MEP-114</x:v>
      </x:c>
    </x:row>
    <x:row r="196" ht="34" customHeight="1">
      <x:c r="A196" s="55" t="str">
        <x:v>António Tânger Corrêa</x:v>
      </x:c>
      <x:c r="B196" s="55" t="str">
        <x:v>Digital Omnibus</x:v>
      </x:c>
      <x:c r="C196" s="62" t="str">
        <x:v>Amendment 579 — Article 1 – paragraph 1 – point 2 – point e Regulation (EU) 2023/2854 Article 2 – point 54</x:v>
      </x:c>
      <x:c r="D196" s="66" t="n">
        <x:f>IF(INDEX('MEP amendments'!$AE$7:$AE$315,MATCH($M196,'MEP amendments'!$AD$7:$AD$315,0))=1,INDEX('MEP amendments'!$P$7:$P$315,MATCH($M196,'MEP amendments'!$AD$7:$AD$315,0)),"")</x:f>
        <x:v>1</x:v>
      </x:c>
      <x:c r="E196" s="55" t="n">
        <x:f>IF(AND(ISNUMBER(D196),INDEX('MEP amendments'!$T$7:$T$315,MATCH($M196,'MEP amendments'!$AD$7:$AD$315,0))="Yes"),1,0)</x:f>
        <x:v>1</x:v>
      </x:c>
      <x:c r="F196" s="55" t="str">
        <x:f>INDEX('MEP amendments'!$S$7:$S$315,MATCH($M196,'MEP amendments'!$AD$7:$AD$315,0))</x:f>
        <x:v>High</x:v>
      </x:c>
      <x:c r="G196" s="55" t="n">
        <x:f>COUNTIFS($A$7:$A$1047,A196,$B$7:$B$1047,B196,$E$7:$E$1047,1)</x:f>
        <x:v>12</x:v>
      </x:c>
      <x:c r="H196" s="68" t="n">
        <x:f>IF(E196=1,D196/G196,"")</x:f>
        <x:v>0.08333333333333333</x:v>
      </x:c>
      <x:c r="I196" s="55" t="n">
        <x:f>IF(AND(E196=1,COUNTIFS($A$7:A196,A196,$B$7:B196,B196,$E$7:E196,1)=1),1,0)</x:f>
        <x:v>0</x:v>
      </x:c>
      <x:c r="J196" s="64" t="str">
        <x:v>Official amendment</x:v>
      </x:c>
      <x:c r="K196" s="62" t="str">
        <x:v>Named signatory to tabled amendment</x:v>
      </x:c>
      <x:c r="L196" s="55" t="str">
        <x:v>No</x:v>
      </x:c>
      <x:c r="M196" s="55" t="str">
        <x:v>PET-MEP-154</x:v>
      </x:c>
    </x:row>
    <x:row r="197" ht="34" customHeight="1">
      <x:c r="A197" s="60" t="str">
        <x:v>António Tânger Corrêa</x:v>
      </x:c>
      <x:c r="B197" s="60" t="str">
        <x:v>Digital Omnibus</x:v>
      </x:c>
      <x:c r="C197" s="61" t="str">
        <x:v>Amendment 717 — Article 1 – paragraph 1 – point 18 Regulation (EU) 2023/2854 Article 32a (new) – paragraph 1a (new)</x:v>
      </x:c>
      <x:c r="D197" s="65" t="n">
        <x:f>IF(INDEX('MEP amendments'!$AE$7:$AE$315,MATCH($M197,'MEP amendments'!$AD$7:$AD$315,0))=1,INDEX('MEP amendments'!$P$7:$P$315,MATCH($M197,'MEP amendments'!$AD$7:$AD$315,0)),"")</x:f>
        <x:v>1</x:v>
      </x:c>
      <x:c r="E197" s="60" t="n">
        <x:f>IF(AND(ISNUMBER(D197),INDEX('MEP amendments'!$T$7:$T$315,MATCH($M197,'MEP amendments'!$AD$7:$AD$315,0))="Yes"),1,0)</x:f>
        <x:v>1</x:v>
      </x:c>
      <x:c r="F197" s="60" t="str">
        <x:f>INDEX('MEP amendments'!$S$7:$S$315,MATCH($M197,'MEP amendments'!$AD$7:$AD$315,0))</x:f>
        <x:v>High</x:v>
      </x:c>
      <x:c r="G197" s="60" t="n">
        <x:f>COUNTIFS($A$7:$A$1047,A197,$B$7:$B$1047,B197,$E$7:$E$1047,1)</x:f>
        <x:v>12</x:v>
      </x:c>
      <x:c r="H197" s="67" t="n">
        <x:f>IF(E197=1,D197/G197,"")</x:f>
        <x:v>0.08333333333333333</x:v>
      </x:c>
      <x:c r="I197" s="60" t="n">
        <x:f>IF(AND(E197=1,COUNTIFS($A$7:A197,A197,$B$7:B197,B197,$E$7:E197,1)=1),1,0)</x:f>
        <x:v>0</x:v>
      </x:c>
      <x:c r="J197" s="63" t="str">
        <x:v>Official amendment</x:v>
      </x:c>
      <x:c r="K197" s="61" t="str">
        <x:v>Named signatory to tabled amendment</x:v>
      </x:c>
      <x:c r="L197" s="60" t="str">
        <x:v>No</x:v>
      </x:c>
      <x:c r="M197" s="60" t="str">
        <x:v>PET-MEP-166</x:v>
      </x:c>
    </x:row>
    <x:row r="198" ht="34" customHeight="1">
      <x:c r="A198" s="55" t="str">
        <x:v>António Tânger Corrêa</x:v>
      </x:c>
      <x:c r="B198" s="55" t="str">
        <x:v>Digital Omnibus</x:v>
      </x:c>
      <x:c r="C198" s="62" t="str">
        <x:v>GDPR Article 9(5); proposal Article 3(1)(3)(b)</x:v>
      </x:c>
      <x:c r="D198" s="66" t="n">
        <x:f>IF(INDEX('MEP amendments'!$AE$7:$AE$315,MATCH($M198,'MEP amendments'!$AD$7:$AD$315,0))=1,INDEX('MEP amendments'!$P$7:$P$315,MATCH($M198,'MEP amendments'!$AD$7:$AD$315,0)),"")</x:f>
        <x:v>1</x:v>
      </x:c>
      <x:c r="E198" s="55" t="n">
        <x:f>IF(AND(ISNUMBER(D198),INDEX('MEP amendments'!$T$7:$T$315,MATCH($M198,'MEP amendments'!$AD$7:$AD$315,0))="Yes"),1,0)</x:f>
        <x:v>1</x:v>
      </x:c>
      <x:c r="F198" s="55" t="str">
        <x:f>INDEX('MEP amendments'!$S$7:$S$315,MATCH($M198,'MEP amendments'!$AD$7:$AD$315,0))</x:f>
        <x:v>High</x:v>
      </x:c>
      <x:c r="G198" s="55" t="n">
        <x:f>COUNTIFS($A$7:$A$1047,A198,$B$7:$B$1047,B198,$E$7:$E$1047,1)</x:f>
        <x:v>12</x:v>
      </x:c>
      <x:c r="H198" s="68" t="n">
        <x:f>IF(E198=1,D198/G198,"")</x:f>
        <x:v>0.08333333333333333</x:v>
      </x:c>
      <x:c r="I198" s="55" t="n">
        <x:f>IF(AND(E198=1,COUNTIFS($A$7:A198,A198,$B$7:B198,B198,$E$7:E198,1)=1),1,0)</x:f>
        <x:v>0</x:v>
      </x:c>
      <x:c r="J198" s="64" t="str">
        <x:v>Official amendment</x:v>
      </x:c>
      <x:c r="K198" s="62" t="str">
        <x:v>Named joint proposers/signatories</x:v>
      </x:c>
      <x:c r="L198" s="55" t="str">
        <x:v>No</x:v>
      </x:c>
      <x:c r="M198" s="55" t="str">
        <x:v>PET-MEP-203</x:v>
      </x:c>
    </x:row>
    <x:row r="199" ht="34" customHeight="1">
      <x:c r="A199" s="60" t="str">
        <x:v>António Tânger Corrêa</x:v>
      </x:c>
      <x:c r="B199" s="60" t="str">
        <x:v>Digital Omnibus</x:v>
      </x:c>
      <x:c r="C199" s="61" t="str">
        <x:v>New GDPR Article 29a; proposal Article 3(1)(7b)</x:v>
      </x:c>
      <x:c r="D199" s="65" t="n">
        <x:f>IF(INDEX('MEP amendments'!$AE$7:$AE$315,MATCH($M199,'MEP amendments'!$AD$7:$AD$315,0))=1,INDEX('MEP amendments'!$P$7:$P$315,MATCH($M199,'MEP amendments'!$AD$7:$AD$315,0)),"")</x:f>
        <x:v>1</x:v>
      </x:c>
      <x:c r="E199" s="60" t="n">
        <x:f>IF(AND(ISNUMBER(D199),INDEX('MEP amendments'!$T$7:$T$315,MATCH($M199,'MEP amendments'!$AD$7:$AD$315,0))="Yes"),1,0)</x:f>
        <x:v>1</x:v>
      </x:c>
      <x:c r="F199" s="60" t="str">
        <x:f>INDEX('MEP amendments'!$S$7:$S$315,MATCH($M199,'MEP amendments'!$AD$7:$AD$315,0))</x:f>
        <x:v>Medium</x:v>
      </x:c>
      <x:c r="G199" s="60" t="n">
        <x:f>COUNTIFS($A$7:$A$1047,A199,$B$7:$B$1047,B199,$E$7:$E$1047,1)</x:f>
        <x:v>12</x:v>
      </x:c>
      <x:c r="H199" s="67" t="n">
        <x:f>IF(E199=1,D199/G199,"")</x:f>
        <x:v>0.08333333333333333</x:v>
      </x:c>
      <x:c r="I199" s="60" t="n">
        <x:f>IF(AND(E199=1,COUNTIFS($A$7:A199,A199,$B$7:B199,B199,$E$7:E199,1)=1),1,0)</x:f>
        <x:v>0</x:v>
      </x:c>
      <x:c r="J199" s="63" t="str">
        <x:v>Official amendment</x:v>
      </x:c>
      <x:c r="K199" s="61" t="str">
        <x:v>Named joint proposers/signatories</x:v>
      </x:c>
      <x:c r="L199" s="60" t="str">
        <x:v>No</x:v>
      </x:c>
      <x:c r="M199" s="60" t="str">
        <x:v>PET-MEP-209</x:v>
      </x:c>
    </x:row>
    <x:row r="200" ht="34" customHeight="1">
      <x:c r="A200" s="55" t="str">
        <x:v>António Tânger Corrêa</x:v>
      </x:c>
      <x:c r="B200" s="55" t="str">
        <x:v>Digital Omnibus</x:v>
      </x:c>
      <x:c r="C200" s="62" t="str">
        <x:v>GDPR Article 33(6); proposal Article 3(1)(8)(c)</x:v>
      </x:c>
      <x:c r="D200" s="66" t="n">
        <x:f>IF(INDEX('MEP amendments'!$AE$7:$AE$315,MATCH($M200,'MEP amendments'!$AD$7:$AD$315,0))=1,INDEX('MEP amendments'!$P$7:$P$315,MATCH($M200,'MEP amendments'!$AD$7:$AD$315,0)),"")</x:f>
        <x:v>1</x:v>
      </x:c>
      <x:c r="E200" s="55" t="n">
        <x:f>IF(AND(ISNUMBER(D200),INDEX('MEP amendments'!$T$7:$T$315,MATCH($M200,'MEP amendments'!$AD$7:$AD$315,0))="Yes"),1,0)</x:f>
        <x:v>1</x:v>
      </x:c>
      <x:c r="F200" s="55" t="str">
        <x:f>INDEX('MEP amendments'!$S$7:$S$315,MATCH($M200,'MEP amendments'!$AD$7:$AD$315,0))</x:f>
        <x:v>High</x:v>
      </x:c>
      <x:c r="G200" s="55" t="n">
        <x:f>COUNTIFS($A$7:$A$1047,A200,$B$7:$B$1047,B200,$E$7:$E$1047,1)</x:f>
        <x:v>12</x:v>
      </x:c>
      <x:c r="H200" s="68" t="n">
        <x:f>IF(E200=1,D200/G200,"")</x:f>
        <x:v>0.08333333333333333</x:v>
      </x:c>
      <x:c r="I200" s="55" t="n">
        <x:f>IF(AND(E200=1,COUNTIFS($A$7:A200,A200,$B$7:B200,B200,$E$7:E200,1)=1),1,0)</x:f>
        <x:v>0</x:v>
      </x:c>
      <x:c r="J200" s="64" t="str">
        <x:v>Official amendment</x:v>
      </x:c>
      <x:c r="K200" s="62" t="str">
        <x:v>Named joint proposers/signatories</x:v>
      </x:c>
      <x:c r="L200" s="55" t="str">
        <x:v>No</x:v>
      </x:c>
      <x:c r="M200" s="55" t="str">
        <x:v>PET-MEP-211</x:v>
      </x:c>
    </x:row>
    <x:row r="201" ht="34" customHeight="1">
      <x:c r="A201" s="60" t="str">
        <x:v>António Tânger Corrêa</x:v>
      </x:c>
      <x:c r="B201" s="60" t="str">
        <x:v>Digital Omnibus</x:v>
      </x:c>
      <x:c r="C201" s="61" t="str">
        <x:v>Amendment 1635; Article 4(1)(3)(a); Regulation (EU) 2018/1725 Article 10(2)(l)</x:v>
      </x:c>
      <x:c r="D201" s="65" t="n">
        <x:f>IF(INDEX('MEP amendments'!$AE$7:$AE$315,MATCH($M201,'MEP amendments'!$AD$7:$AD$315,0))=1,INDEX('MEP amendments'!$P$7:$P$315,MATCH($M201,'MEP amendments'!$AD$7:$AD$315,0)),"")</x:f>
        <x:v>1</x:v>
      </x:c>
      <x:c r="E201" s="60" t="n">
        <x:f>IF(AND(ISNUMBER(D201),INDEX('MEP amendments'!$T$7:$T$315,MATCH($M201,'MEP amendments'!$AD$7:$AD$315,0))="Yes"),1,0)</x:f>
        <x:v>1</x:v>
      </x:c>
      <x:c r="F201" s="60" t="str">
        <x:f>INDEX('MEP amendments'!$S$7:$S$315,MATCH($M201,'MEP amendments'!$AD$7:$AD$315,0))</x:f>
        <x:v>High</x:v>
      </x:c>
      <x:c r="G201" s="60" t="n">
        <x:f>COUNTIFS($A$7:$A$1047,A201,$B$7:$B$1047,B201,$E$7:$E$1047,1)</x:f>
        <x:v>12</x:v>
      </x:c>
      <x:c r="H201" s="67" t="n">
        <x:f>IF(E201=1,D201/G201,"")</x:f>
        <x:v>0.08333333333333333</x:v>
      </x:c>
      <x:c r="I201" s="60" t="n">
        <x:f>IF(AND(E201=1,COUNTIFS($A$7:A201,A201,$B$7:B201,B201,$E$7:E201,1)=1),1,0)</x:f>
        <x:v>0</x:v>
      </x:c>
      <x:c r="J201" s="63" t="str">
        <x:v>Official amendment</x:v>
      </x:c>
      <x:c r="K201" s="61" t="str">
        <x:v>Named signatories to tabled amendment</x:v>
      </x:c>
      <x:c r="L201" s="60" t="str">
        <x:v>No</x:v>
      </x:c>
      <x:c r="M201" s="60" t="str">
        <x:v>PET-MEP-297</x:v>
      </x:c>
    </x:row>
    <x:row r="202" ht="34" customHeight="1">
      <x:c r="A202" s="55" t="str">
        <x:v>António Tânger Corrêa</x:v>
      </x:c>
      <x:c r="B202" s="55" t="str">
        <x:v>Digital Omnibus</x:v>
      </x:c>
      <x:c r="C202" s="62" t="str">
        <x:v>Amendment 1644; Article 4(1)(3)(b); Regulation (EU) 2018/1725 Article 10(4)</x:v>
      </x:c>
      <x:c r="D202" s="66" t="n">
        <x:f>IF(INDEX('MEP amendments'!$AE$7:$AE$315,MATCH($M202,'MEP amendments'!$AD$7:$AD$315,0))=1,INDEX('MEP amendments'!$P$7:$P$315,MATCH($M202,'MEP amendments'!$AD$7:$AD$315,0)),"")</x:f>
        <x:v>1</x:v>
      </x:c>
      <x:c r="E202" s="55" t="n">
        <x:f>IF(AND(ISNUMBER(D202),INDEX('MEP amendments'!$T$7:$T$315,MATCH($M202,'MEP amendments'!$AD$7:$AD$315,0))="Yes"),1,0)</x:f>
        <x:v>1</x:v>
      </x:c>
      <x:c r="F202" s="55" t="str">
        <x:f>INDEX('MEP amendments'!$S$7:$S$315,MATCH($M202,'MEP amendments'!$AD$7:$AD$315,0))</x:f>
        <x:v>High</x:v>
      </x:c>
      <x:c r="G202" s="55" t="n">
        <x:f>COUNTIFS($A$7:$A$1047,A202,$B$7:$B$1047,B202,$E$7:$E$1047,1)</x:f>
        <x:v>12</x:v>
      </x:c>
      <x:c r="H202" s="68" t="n">
        <x:f>IF(E202=1,D202/G202,"")</x:f>
        <x:v>0.08333333333333333</x:v>
      </x:c>
      <x:c r="I202" s="55" t="n">
        <x:f>IF(AND(E202=1,COUNTIFS($A$7:A202,A202,$B$7:B202,B202,$E$7:E202,1)=1),1,0)</x:f>
        <x:v>0</x:v>
      </x:c>
      <x:c r="J202" s="64" t="str">
        <x:v>Official amendment</x:v>
      </x:c>
      <x:c r="K202" s="62" t="str">
        <x:v>Named signatories to tabled amendment</x:v>
      </x:c>
      <x:c r="L202" s="55" t="str">
        <x:v>No</x:v>
      </x:c>
      <x:c r="M202" s="55" t="str">
        <x:v>PET-MEP-299</x:v>
      </x:c>
    </x:row>
    <x:row r="203" ht="34" customHeight="1">
      <x:c r="A203" s="60" t="str">
        <x:v>Arba Kokalari</x:v>
      </x:c>
      <x:c r="B203" s="60" t="str">
        <x:v>Digital Omnibus</x:v>
      </x:c>
      <x:c r="C203" s="61" t="str">
        <x:v>Amendment 227 — Recital 27 a (new)</x:v>
      </x:c>
      <x:c r="D203" s="65" t="n">
        <x:f>IF(INDEX('MEP amendments'!$AE$7:$AE$315,MATCH($M203,'MEP amendments'!$AD$7:$AD$315,0))=1,INDEX('MEP amendments'!$P$7:$P$315,MATCH($M203,'MEP amendments'!$AD$7:$AD$315,0)),"")</x:f>
        <x:v>1</x:v>
      </x:c>
      <x:c r="E203" s="60" t="n">
        <x:f>IF(AND(ISNUMBER(D203),INDEX('MEP amendments'!$T$7:$T$315,MATCH($M203,'MEP amendments'!$AD$7:$AD$315,0))="Yes"),1,0)</x:f>
        <x:v>1</x:v>
      </x:c>
      <x:c r="F203" s="60" t="str">
        <x:f>INDEX('MEP amendments'!$S$7:$S$315,MATCH($M203,'MEP amendments'!$AD$7:$AD$315,0))</x:f>
        <x:v>Medium</x:v>
      </x:c>
      <x:c r="G203" s="60" t="n">
        <x:f>COUNTIFS($A$7:$A$1047,A203,$B$7:$B$1047,B203,$E$7:$E$1047,1)</x:f>
        <x:v>7</x:v>
      </x:c>
      <x:c r="H203" s="67" t="n">
        <x:f>IF(E203=1,D203/G203,"")</x:f>
        <x:v>0.14285714285714285</x:v>
      </x:c>
      <x:c r="I203" s="60" t="n">
        <x:f>IF(AND(E203=1,COUNTIFS($A$7:A203,A203,$B$7:B203,B203,$E$7:E203,1)=1),1,0)</x:f>
        <x:v>1</x:v>
      </x:c>
      <x:c r="J203" s="63" t="str">
        <x:v>Official amendment</x:v>
      </x:c>
      <x:c r="K203" s="61" t="str">
        <x:v>Named signatory to tabled amendment</x:v>
      </x:c>
      <x:c r="L203" s="60" t="str">
        <x:v>No</x:v>
      </x:c>
      <x:c r="M203" s="60" t="str">
        <x:v>PET-MEP-108</x:v>
      </x:c>
    </x:row>
    <x:row r="204" ht="34" customHeight="1">
      <x:c r="A204" s="55" t="str">
        <x:v>Arba Kokalari</x:v>
      </x:c>
      <x:c r="B204" s="55" t="str">
        <x:v>Digital Omnibus</x:v>
      </x:c>
      <x:c r="C204" s="62" t="str">
        <x:v>Amendment 675 — Article 1 – paragraph 1 – point 12 Regulation (EU) 2023/2854 Article 20 – paragraph 2</x:v>
      </x:c>
      <x:c r="D204" s="66" t="n">
        <x:f>IF(INDEX('MEP amendments'!$AE$7:$AE$315,MATCH($M204,'MEP amendments'!$AD$7:$AD$315,0))=1,INDEX('MEP amendments'!$P$7:$P$315,MATCH($M204,'MEP amendments'!$AD$7:$AD$315,0)),"")</x:f>
        <x:v>1</x:v>
      </x:c>
      <x:c r="E204" s="55" t="n">
        <x:f>IF(AND(ISNUMBER(D204),INDEX('MEP amendments'!$T$7:$T$315,MATCH($M204,'MEP amendments'!$AD$7:$AD$315,0))="Yes"),1,0)</x:f>
        <x:v>1</x:v>
      </x:c>
      <x:c r="F204" s="55" t="str">
        <x:f>INDEX('MEP amendments'!$S$7:$S$315,MATCH($M204,'MEP amendments'!$AD$7:$AD$315,0))</x:f>
        <x:v>High</x:v>
      </x:c>
      <x:c r="G204" s="55" t="n">
        <x:f>COUNTIFS($A$7:$A$1047,A204,$B$7:$B$1047,B204,$E$7:$E$1047,1)</x:f>
        <x:v>7</x:v>
      </x:c>
      <x:c r="H204" s="68" t="n">
        <x:f>IF(E204=1,D204/G204,"")</x:f>
        <x:v>0.14285714285714285</x:v>
      </x:c>
      <x:c r="I204" s="55" t="n">
        <x:f>IF(AND(E204=1,COUNTIFS($A$7:A204,A204,$B$7:B204,B204,$E$7:E204,1)=1),1,0)</x:f>
        <x:v>0</x:v>
      </x:c>
      <x:c r="J204" s="64" t="str">
        <x:v>Official amendment</x:v>
      </x:c>
      <x:c r="K204" s="62" t="str">
        <x:v>Named signatory to tabled amendment</x:v>
      </x:c>
      <x:c r="L204" s="55" t="str">
        <x:v>No</x:v>
      </x:c>
      <x:c r="M204" s="55" t="str">
        <x:v>PET-MEP-165</x:v>
      </x:c>
    </x:row>
    <x:row r="205" ht="34" customHeight="1">
      <x:c r="A205" s="60" t="str">
        <x:v>Arba Kokalari</x:v>
      </x:c>
      <x:c r="B205" s="60" t="str">
        <x:v>Digital Omnibus</x:v>
      </x:c>
      <x:c r="C205" s="61" t="str">
        <x:v>Amendment 1041: new GDPR Art9(2)(la)</x:v>
      </x:c>
      <x:c r="D205" s="65" t="n">
        <x:f>IF(INDEX('MEP amendments'!$AE$7:$AE$315,MATCH($M205,'MEP amendments'!$AD$7:$AD$315,0))=1,INDEX('MEP amendments'!$P$7:$P$315,MATCH($M205,'MEP amendments'!$AD$7:$AD$315,0)),"")</x:f>
        <x:v>1</x:v>
      </x:c>
      <x:c r="E205" s="60" t="n">
        <x:f>IF(AND(ISNUMBER(D205),INDEX('MEP amendments'!$T$7:$T$315,MATCH($M205,'MEP amendments'!$AD$7:$AD$315,0))="Yes"),1,0)</x:f>
        <x:v>1</x:v>
      </x:c>
      <x:c r="F205" s="60" t="str">
        <x:f>INDEX('MEP amendments'!$S$7:$S$315,MATCH($M205,'MEP amendments'!$AD$7:$AD$315,0))</x:f>
        <x:v>High</x:v>
      </x:c>
      <x:c r="G205" s="60" t="n">
        <x:f>COUNTIFS($A$7:$A$1047,A205,$B$7:$B$1047,B205,$E$7:$E$1047,1)</x:f>
        <x:v>7</x:v>
      </x:c>
      <x:c r="H205" s="67" t="n">
        <x:f>IF(E205=1,D205/G205,"")</x:f>
        <x:v>0.14285714285714285</x:v>
      </x:c>
      <x:c r="I205" s="60" t="n">
        <x:f>IF(AND(E205=1,COUNTIFS($A$7:A205,A205,$B$7:B205,B205,$E$7:E205,1)=1),1,0)</x:f>
        <x:v>0</x:v>
      </x:c>
      <x:c r="J205" s="63" t="str">
        <x:v>Official amendment</x:v>
      </x:c>
      <x:c r="K205" s="61" t="str">
        <x:v>Named joint proposers/signatories</x:v>
      </x:c>
      <x:c r="L205" s="60" t="str">
        <x:v>No</x:v>
      </x:c>
      <x:c r="M205" s="60" t="str">
        <x:v>PET-MEP-202</x:v>
      </x:c>
    </x:row>
    <x:row r="206" ht="34" customHeight="1">
      <x:c r="A206" s="55" t="str">
        <x:v>Arba Kokalari</x:v>
      </x:c>
      <x:c r="B206" s="55" t="str">
        <x:v>Digital Omnibus</x:v>
      </x:c>
      <x:c r="C206" s="62" t="str">
        <x:v>Proposed GDPR Article 41a(1); proposal Article 3(1)(10)</x:v>
      </x:c>
      <x:c r="D206" s="66" t="n">
        <x:f>IF(INDEX('MEP amendments'!$AE$7:$AE$315,MATCH($M206,'MEP amendments'!$AD$7:$AD$315,0))=1,INDEX('MEP amendments'!$P$7:$P$315,MATCH($M206,'MEP amendments'!$AD$7:$AD$315,0)),"")</x:f>
        <x:v>0</x:v>
      </x:c>
      <x:c r="E206" s="55" t="n">
        <x:f>IF(AND(ISNUMBER(D206),INDEX('MEP amendments'!$T$7:$T$315,MATCH($M206,'MEP amendments'!$AD$7:$AD$315,0))="Yes"),1,0)</x:f>
        <x:v>1</x:v>
      </x:c>
      <x:c r="F206" s="55" t="str">
        <x:f>INDEX('MEP amendments'!$S$7:$S$315,MATCH($M206,'MEP amendments'!$AD$7:$AD$315,0))</x:f>
        <x:v>Medium</x:v>
      </x:c>
      <x:c r="G206" s="55" t="n">
        <x:f>COUNTIFS($A$7:$A$1047,A206,$B$7:$B$1047,B206,$E$7:$E$1047,1)</x:f>
        <x:v>7</x:v>
      </x:c>
      <x:c r="H206" s="68" t="n">
        <x:f>IF(E206=1,D206/G206,"")</x:f>
        <x:v>0</x:v>
      </x:c>
      <x:c r="I206" s="55" t="n">
        <x:f>IF(AND(E206=1,COUNTIFS($A$7:A206,A206,$B$7:B206,B206,$E$7:E206,1)=1),1,0)</x:f>
        <x:v>0</x:v>
      </x:c>
      <x:c r="J206" s="64" t="str">
        <x:v>Official amendment</x:v>
      </x:c>
      <x:c r="K206" s="62" t="str">
        <x:v>Named joint proposers/signatories</x:v>
      </x:c>
      <x:c r="L206" s="55" t="str">
        <x:v>No</x:v>
      </x:c>
      <x:c r="M206" s="55" t="str">
        <x:v>PET-MEP-230</x:v>
      </x:c>
    </x:row>
    <x:row r="207" ht="34" customHeight="1">
      <x:c r="A207" s="60" t="str">
        <x:v>Arba Kokalari</x:v>
      </x:c>
      <x:c r="B207" s="60" t="str">
        <x:v>Digital Omnibus</x:v>
      </x:c>
      <x:c r="C207" s="61" t="str">
        <x:v>Amendment 1268; Article 3 – paragraph 1 – point 10 Regulation (EU) 2016/679 Article 41a – paragraph 2 – point a</x:v>
      </x:c>
      <x:c r="D207" s="65" t="n">
        <x:f>IF(INDEX('MEP amendments'!$AE$7:$AE$315,MATCH($M207,'MEP amendments'!$AD$7:$AD$315,0))=1,INDEX('MEP amendments'!$P$7:$P$315,MATCH($M207,'MEP amendments'!$AD$7:$AD$315,0)),"")</x:f>
        <x:v>1</x:v>
      </x:c>
      <x:c r="E207" s="60" t="n">
        <x:f>IF(AND(ISNUMBER(D207),INDEX('MEP amendments'!$T$7:$T$315,MATCH($M207,'MEP amendments'!$AD$7:$AD$315,0))="Yes"),1,0)</x:f>
        <x:v>1</x:v>
      </x:c>
      <x:c r="F207" s="60" t="str">
        <x:f>INDEX('MEP amendments'!$S$7:$S$315,MATCH($M207,'MEP amendments'!$AD$7:$AD$315,0))</x:f>
        <x:v>High</x:v>
      </x:c>
      <x:c r="G207" s="60" t="n">
        <x:f>COUNTIFS($A$7:$A$1047,A207,$B$7:$B$1047,B207,$E$7:$E$1047,1)</x:f>
        <x:v>7</x:v>
      </x:c>
      <x:c r="H207" s="67" t="n">
        <x:f>IF(E207=1,D207/G207,"")</x:f>
        <x:v>0.14285714285714285</x:v>
      </x:c>
      <x:c r="I207" s="60" t="n">
        <x:f>IF(AND(E207=1,COUNTIFS($A$7:A207,A207,$B$7:B207,B207,$E$7:E207,1)=1),1,0)</x:f>
        <x:v>0</x:v>
      </x:c>
      <x:c r="J207" s="63" t="str">
        <x:v>Official amendment</x:v>
      </x:c>
      <x:c r="K207" s="61" t="str">
        <x:v>Named signatories to tabled amendment</x:v>
      </x:c>
      <x:c r="L207" s="60" t="str">
        <x:v>Yes</x:v>
      </x:c>
      <x:c r="M207" s="60" t="str">
        <x:v>PET-MEP-239</x:v>
      </x:c>
    </x:row>
    <x:row r="208" ht="34" customHeight="1">
      <x:c r="A208" s="55" t="str">
        <x:v>Arba Kokalari</x:v>
      </x:c>
      <x:c r="B208" s="55" t="str">
        <x:v>Digital Omnibus</x:v>
      </x:c>
      <x:c r="C208" s="62" t="str">
        <x:v>Amendment 1279; Article 3 – paragraph 1 – point 10 Regulation (EU) 2016/679 Article 41a – paragraph 2 – point b</x:v>
      </x:c>
      <x:c r="D208" s="66" t="str">
        <x:f>IF(INDEX('MEP amendments'!$AE$7:$AE$315,MATCH($M208,'MEP amendments'!$AD$7:$AD$315,0))=1,INDEX('MEP amendments'!$P$7:$P$315,MATCH($M208,'MEP amendments'!$AD$7:$AD$315,0)),"")</x:f>
      </x:c>
      <x:c r="E208" s="55" t="n">
        <x:f>IF(AND(ISNUMBER(D208),INDEX('MEP amendments'!$T$7:$T$315,MATCH($M208,'MEP amendments'!$AD$7:$AD$315,0))="Yes"),1,0)</x:f>
        <x:v>0</x:v>
      </x:c>
      <x:c r="F208" s="55" t="str">
        <x:f>INDEX('MEP amendments'!$S$7:$S$315,MATCH($M208,'MEP amendments'!$AD$7:$AD$315,0))</x:f>
        <x:v>Low</x:v>
      </x:c>
      <x:c r="G208" s="55" t="n">
        <x:f>COUNTIFS($A$7:$A$1047,A208,$B$7:$B$1047,B208,$E$7:$E$1047,1)</x:f>
        <x:v>7</x:v>
      </x:c>
      <x:c r="H208" s="68" t="str">
        <x:f>IF(E208=1,D208/G208,"")</x:f>
      </x:c>
      <x:c r="I208" s="55" t="n">
        <x:f>IF(AND(E208=1,COUNTIFS($A$7:A208,A208,$B$7:B208,B208,$E$7:E208,1)=1),1,0)</x:f>
        <x:v>0</x:v>
      </x:c>
      <x:c r="J208" s="64" t="str">
        <x:v>Official amendment</x:v>
      </x:c>
      <x:c r="K208" s="62" t="str">
        <x:v>Named signatories to tabled amendment</x:v>
      </x:c>
      <x:c r="L208" s="55" t="str">
        <x:v>No</x:v>
      </x:c>
      <x:c r="M208" s="55" t="str">
        <x:v>PET-MEP-250</x:v>
      </x:c>
    </x:row>
    <x:row r="209" ht="34" customHeight="1">
      <x:c r="A209" s="60" t="str">
        <x:v>Arba Kokalari</x:v>
      </x:c>
      <x:c r="B209" s="60" t="str">
        <x:v>Digital Omnibus</x:v>
      </x:c>
      <x:c r="C209" s="61" t="str">
        <x:v>Amendment 1292; Article 3 – paragraph 1 – point 10 Regulation (EU) 2016/679 Article 41a – paragraph 1</x:v>
      </x:c>
      <x:c r="D209" s="65" t="str">
        <x:f>IF(INDEX('MEP amendments'!$AE$7:$AE$315,MATCH($M209,'MEP amendments'!$AD$7:$AD$315,0))=1,INDEX('MEP amendments'!$P$7:$P$315,MATCH($M209,'MEP amendments'!$AD$7:$AD$315,0)),"")</x:f>
      </x:c>
      <x:c r="E209" s="60" t="n">
        <x:f>IF(AND(ISNUMBER(D209),INDEX('MEP amendments'!$T$7:$T$315,MATCH($M209,'MEP amendments'!$AD$7:$AD$315,0))="Yes"),1,0)</x:f>
        <x:v>0</x:v>
      </x:c>
      <x:c r="F209" s="60" t="str">
        <x:f>INDEX('MEP amendments'!$S$7:$S$315,MATCH($M209,'MEP amendments'!$AD$7:$AD$315,0))</x:f>
        <x:v>Low</x:v>
      </x:c>
      <x:c r="G209" s="60" t="n">
        <x:f>COUNTIFS($A$7:$A$1047,A209,$B$7:$B$1047,B209,$E$7:$E$1047,1)</x:f>
        <x:v>7</x:v>
      </x:c>
      <x:c r="H209" s="67" t="str">
        <x:f>IF(E209=1,D209/G209,"")</x:f>
      </x:c>
      <x:c r="I209" s="60" t="n">
        <x:f>IF(AND(E209=1,COUNTIFS($A$7:A209,A209,$B$7:B209,B209,$E$7:E209,1)=1),1,0)</x:f>
        <x:v>0</x:v>
      </x:c>
      <x:c r="J209" s="63" t="str">
        <x:v>Official amendment</x:v>
      </x:c>
      <x:c r="K209" s="61" t="str">
        <x:v>Named signatories to tabled amendment</x:v>
      </x:c>
      <x:c r="L209" s="60" t="str">
        <x:v>No</x:v>
      </x:c>
      <x:c r="M209" s="60" t="str">
        <x:v>PET-MEP-263</x:v>
      </x:c>
    </x:row>
    <x:row r="210" ht="34" customHeight="1">
      <x:c r="A210" s="55" t="str">
        <x:v>Arba Kokalari</x:v>
      </x:c>
      <x:c r="B210" s="55" t="str">
        <x:v>Digital Omnibus</x:v>
      </x:c>
      <x:c r="C210" s="62" t="str">
        <x:v>Amendment 1296; Article 3 – paragraph 1 – point 10 Regulation (EU) 2016/679 Article 41a – paragraph 4</x:v>
      </x:c>
      <x:c r="D210" s="66" t="n">
        <x:f>IF(INDEX('MEP amendments'!$AE$7:$AE$315,MATCH($M210,'MEP amendments'!$AD$7:$AD$315,0))=1,INDEX('MEP amendments'!$P$7:$P$315,MATCH($M210,'MEP amendments'!$AD$7:$AD$315,0)),"")</x:f>
        <x:v>0</x:v>
      </x:c>
      <x:c r="E210" s="55" t="n">
        <x:f>IF(AND(ISNUMBER(D210),INDEX('MEP amendments'!$T$7:$T$315,MATCH($M210,'MEP amendments'!$AD$7:$AD$315,0))="Yes"),1,0)</x:f>
        <x:v>1</x:v>
      </x:c>
      <x:c r="F210" s="55" t="str">
        <x:f>INDEX('MEP amendments'!$S$7:$S$315,MATCH($M210,'MEP amendments'!$AD$7:$AD$315,0))</x:f>
        <x:v>High</x:v>
      </x:c>
      <x:c r="G210" s="55" t="n">
        <x:f>COUNTIFS($A$7:$A$1047,A210,$B$7:$B$1047,B210,$E$7:$E$1047,1)</x:f>
        <x:v>7</x:v>
      </x:c>
      <x:c r="H210" s="68" t="n">
        <x:f>IF(E210=1,D210/G210,"")</x:f>
        <x:v>0</x:v>
      </x:c>
      <x:c r="I210" s="55" t="n">
        <x:f>IF(AND(E210=1,COUNTIFS($A$7:A210,A210,$B$7:B210,B210,$E$7:E210,1)=1),1,0)</x:f>
        <x:v>0</x:v>
      </x:c>
      <x:c r="J210" s="64" t="str">
        <x:v>Official amendment</x:v>
      </x:c>
      <x:c r="K210" s="62" t="str">
        <x:v>Named signatories to tabled amendment</x:v>
      </x:c>
      <x:c r="L210" s="55" t="str">
        <x:v>No</x:v>
      </x:c>
      <x:c r="M210" s="55" t="str">
        <x:v>PET-MEP-267</x:v>
      </x:c>
    </x:row>
    <x:row r="211" ht="34" customHeight="1">
      <x:c r="A211" s="60" t="str">
        <x:v>Arba Kokalari</x:v>
      </x:c>
      <x:c r="B211" s="60" t="str">
        <x:v>Digital Omnibus</x:v>
      </x:c>
      <x:c r="C211" s="61" t="str">
        <x:v>Amendment 1408; Article 3 – paragraph 1 – point 15 Regulation (EU) 2016/679 Article 88a – paragraph 3 – point da (new)</x:v>
      </x:c>
      <x:c r="D211" s="65" t="n">
        <x:f>IF(INDEX('MEP amendments'!$AE$7:$AE$315,MATCH($M211,'MEP amendments'!$AD$7:$AD$315,0))=1,INDEX('MEP amendments'!$P$7:$P$315,MATCH($M211,'MEP amendments'!$AD$7:$AD$315,0)),"")</x:f>
        <x:v>2</x:v>
      </x:c>
      <x:c r="E211" s="60" t="n">
        <x:f>IF(AND(ISNUMBER(D211),INDEX('MEP amendments'!$T$7:$T$315,MATCH($M211,'MEP amendments'!$AD$7:$AD$315,0))="Yes"),1,0)</x:f>
        <x:v>1</x:v>
      </x:c>
      <x:c r="F211" s="60" t="str">
        <x:f>INDEX('MEP amendments'!$S$7:$S$315,MATCH($M211,'MEP amendments'!$AD$7:$AD$315,0))</x:f>
        <x:v>High</x:v>
      </x:c>
      <x:c r="G211" s="60" t="n">
        <x:f>COUNTIFS($A$7:$A$1047,A211,$B$7:$B$1047,B211,$E$7:$E$1047,1)</x:f>
        <x:v>7</x:v>
      </x:c>
      <x:c r="H211" s="67" t="n">
        <x:f>IF(E211=1,D211/G211,"")</x:f>
        <x:v>0.2857142857142857</x:v>
      </x:c>
      <x:c r="I211" s="60" t="n">
        <x:f>IF(AND(E211=1,COUNTIFS($A$7:A211,A211,$B$7:B211,B211,$E$7:E211,1)=1),1,0)</x:f>
        <x:v>0</x:v>
      </x:c>
      <x:c r="J211" s="63" t="str">
        <x:v>Official amendment</x:v>
      </x:c>
      <x:c r="K211" s="61" t="str">
        <x:v>Named signatories to tabled amendment</x:v>
      </x:c>
      <x:c r="L211" s="60" t="str">
        <x:v>Yes</x:v>
      </x:c>
      <x:c r="M211" s="60" t="str">
        <x:v>PET-MEP-280</x:v>
      </x:c>
    </x:row>
    <x:row r="212" ht="34" customHeight="1">
      <x:c r="A212" s="55" t="str">
        <x:v>Aura Salla</x:v>
      </x:c>
      <x:c r="B212" s="55" t="str">
        <x:v>Digital Omnibus</x:v>
      </x:c>
      <x:c r="C212" s="62" t="str">
        <x:v>Amendment 16: Art 1(1)(7), proposed Data Act Art 15a(2)</x:v>
      </x:c>
      <x:c r="D212" s="66" t="str">
        <x:f>IF(INDEX('MEP amendments'!$AE$7:$AE$315,MATCH($M212,'MEP amendments'!$AD$7:$AD$315,0))=1,INDEX('MEP amendments'!$P$7:$P$315,MATCH($M212,'MEP amendments'!$AD$7:$AD$315,0)),"")</x:f>
      </x:c>
      <x:c r="E212" s="55" t="n">
        <x:f>IF(AND(ISNUMBER(D212),INDEX('MEP amendments'!$T$7:$T$315,MATCH($M212,'MEP amendments'!$AD$7:$AD$315,0))="Yes"),1,0)</x:f>
        <x:v>0</x:v>
      </x:c>
      <x:c r="F212" s="55" t="str">
        <x:f>INDEX('MEP amendments'!$S$7:$S$315,MATCH($M212,'MEP amendments'!$AD$7:$AD$315,0))</x:f>
        <x:v>Medium</x:v>
      </x:c>
      <x:c r="G212" s="55" t="n">
        <x:f>COUNTIFS($A$7:$A$1047,A212,$B$7:$B$1047,B212,$E$7:$E$1047,1)</x:f>
        <x:v>9</x:v>
      </x:c>
      <x:c r="H212" s="68" t="str">
        <x:f>IF(E212=1,D212/G212,"")</x:f>
      </x:c>
      <x:c r="I212" s="55" t="n">
        <x:f>IF(AND(E212=1,COUNTIFS($A$7:A212,A212,$B$7:B212,B212,$E$7:E212,1)=1),1,0)</x:f>
        <x:v>0</x:v>
      </x:c>
      <x:c r="J212" s="64" t="str">
        <x:v>Official amendment</x:v>
      </x:c>
      <x:c r="K212" s="62" t="str">
        <x:v>Joint draft-report authors</x:v>
      </x:c>
      <x:c r="L212" s="55" t="str">
        <x:v>No</x:v>
      </x:c>
      <x:c r="M212" s="55" t="str">
        <x:v>PET-MEP-9</x:v>
      </x:c>
    </x:row>
    <x:row r="213" ht="34" customHeight="1">
      <x:c r="A213" s="60" t="str">
        <x:v>Aura Salla</x:v>
      </x:c>
      <x:c r="B213" s="60" t="str">
        <x:v>Digital Omnibus</x:v>
      </x:c>
      <x:c r="C213" s="61" t="str">
        <x:v>Amendment 31: Art 1(1)(18), proposed Data Act Art 32q(6)</x:v>
      </x:c>
      <x:c r="D213" s="65" t="n">
        <x:f>IF(INDEX('MEP amendments'!$AE$7:$AE$315,MATCH($M213,'MEP amendments'!$AD$7:$AD$315,0))=1,INDEX('MEP amendments'!$P$7:$P$315,MATCH($M213,'MEP amendments'!$AD$7:$AD$315,0)),"")</x:f>
        <x:v>0</x:v>
      </x:c>
      <x:c r="E213" s="60" t="n">
        <x:f>IF(AND(ISNUMBER(D213),INDEX('MEP amendments'!$T$7:$T$315,MATCH($M213,'MEP amendments'!$AD$7:$AD$315,0))="Yes"),1,0)</x:f>
        <x:v>1</x:v>
      </x:c>
      <x:c r="F213" s="60" t="str">
        <x:f>INDEX('MEP amendments'!$S$7:$S$315,MATCH($M213,'MEP amendments'!$AD$7:$AD$315,0))</x:f>
        <x:v>High</x:v>
      </x:c>
      <x:c r="G213" s="60" t="n">
        <x:f>COUNTIFS($A$7:$A$1047,A213,$B$7:$B$1047,B213,$E$7:$E$1047,1)</x:f>
        <x:v>9</x:v>
      </x:c>
      <x:c r="H213" s="67" t="n">
        <x:f>IF(E213=1,D213/G213,"")</x:f>
        <x:v>0</x:v>
      </x:c>
      <x:c r="I213" s="60" t="n">
        <x:f>IF(AND(E213=1,COUNTIFS($A$7:A213,A213,$B$7:B213,B213,$E$7:E213,1)=1),1,0)</x:f>
        <x:v>1</x:v>
      </x:c>
      <x:c r="J213" s="63" t="str">
        <x:v>Official amendment</x:v>
      </x:c>
      <x:c r="K213" s="61" t="str">
        <x:v>Joint draft-report authors</x:v>
      </x:c>
      <x:c r="L213" s="60" t="str">
        <x:v>No</x:v>
      </x:c>
      <x:c r="M213" s="60" t="str">
        <x:v>PET-MEP-10</x:v>
      </x:c>
    </x:row>
    <x:row r="214" ht="34" customHeight="1">
      <x:c r="A214" s="55" t="str">
        <x:v>Aura Salla</x:v>
      </x:c>
      <x:c r="B214" s="55" t="str">
        <x:v>Digital Omnibus</x:v>
      </x:c>
      <x:c r="C214" s="62" t="str">
        <x:v>Amendment 4: recital 34</x:v>
      </x:c>
      <x:c r="D214" s="66" t="n">
        <x:f>IF(INDEX('MEP amendments'!$AE$7:$AE$315,MATCH($M214,'MEP amendments'!$AD$7:$AD$315,0))=1,INDEX('MEP amendments'!$P$7:$P$315,MATCH($M214,'MEP amendments'!$AD$7:$AD$315,0)),"")</x:f>
        <x:v>1</x:v>
      </x:c>
      <x:c r="E214" s="55" t="n">
        <x:f>IF(AND(ISNUMBER(D214),INDEX('MEP amendments'!$T$7:$T$315,MATCH($M214,'MEP amendments'!$AD$7:$AD$315,0))="Yes"),1,0)</x:f>
        <x:v>1</x:v>
      </x:c>
      <x:c r="F214" s="55" t="str">
        <x:f>INDEX('MEP amendments'!$S$7:$S$315,MATCH($M214,'MEP amendments'!$AD$7:$AD$315,0))</x:f>
        <x:v>High</x:v>
      </x:c>
      <x:c r="G214" s="55" t="n">
        <x:f>COUNTIFS($A$7:$A$1047,A214,$B$7:$B$1047,B214,$E$7:$E$1047,1)</x:f>
        <x:v>9</x:v>
      </x:c>
      <x:c r="H214" s="68" t="n">
        <x:f>IF(E214=1,D214/G214,"")</x:f>
        <x:v>0.1111111111111111</x:v>
      </x:c>
      <x:c r="I214" s="55" t="n">
        <x:f>IF(AND(E214=1,COUNTIFS($A$7:A214,A214,$B$7:B214,B214,$E$7:E214,1)=1),1,0)</x:f>
        <x:v>0</x:v>
      </x:c>
      <x:c r="J214" s="64" t="str">
        <x:v>Official amendment</x:v>
      </x:c>
      <x:c r="K214" s="62" t="str">
        <x:v>Joint draft-report authors</x:v>
      </x:c>
      <x:c r="L214" s="55" t="str">
        <x:v>No</x:v>
      </x:c>
      <x:c r="M214" s="55" t="str">
        <x:v>PET-MEP-11</x:v>
      </x:c>
    </x:row>
    <x:row r="215" ht="34" customHeight="1">
      <x:c r="A215" s="60" t="str">
        <x:v>Aura Salla</x:v>
      </x:c>
      <x:c r="B215" s="60" t="str">
        <x:v>Digital Omnibus</x:v>
      </x:c>
      <x:c r="C215" s="61" t="str">
        <x:v>Amendment 216 — Recital 27</x:v>
      </x:c>
      <x:c r="D215" s="65" t="n">
        <x:f>IF(INDEX('MEP amendments'!$AE$7:$AE$315,MATCH($M215,'MEP amendments'!$AD$7:$AD$315,0))=1,INDEX('MEP amendments'!$P$7:$P$315,MATCH($M215,'MEP amendments'!$AD$7:$AD$315,0)),"")</x:f>
        <x:v>0</x:v>
      </x:c>
      <x:c r="E215" s="60" t="n">
        <x:f>IF(AND(ISNUMBER(D215),INDEX('MEP amendments'!$T$7:$T$315,MATCH($M215,'MEP amendments'!$AD$7:$AD$315,0))="Yes"),1,0)</x:f>
        <x:v>1</x:v>
      </x:c>
      <x:c r="F215" s="60" t="str">
        <x:f>INDEX('MEP amendments'!$S$7:$S$315,MATCH($M215,'MEP amendments'!$AD$7:$AD$315,0))</x:f>
        <x:v>Medium</x:v>
      </x:c>
      <x:c r="G215" s="60" t="n">
        <x:f>COUNTIFS($A$7:$A$1047,A215,$B$7:$B$1047,B215,$E$7:$E$1047,1)</x:f>
        <x:v>9</x:v>
      </x:c>
      <x:c r="H215" s="67" t="n">
        <x:f>IF(E215=1,D215/G215,"")</x:f>
        <x:v>0</x:v>
      </x:c>
      <x:c r="I215" s="60" t="n">
        <x:f>IF(AND(E215=1,COUNTIFS($A$7:A215,A215,$B$7:B215,B215,$E$7:E215,1)=1),1,0)</x:f>
        <x:v>0</x:v>
      </x:c>
      <x:c r="J215" s="63" t="str">
        <x:v>Official amendment</x:v>
      </x:c>
      <x:c r="K215" s="61" t="str">
        <x:v>Named signatory to tabled amendment</x:v>
      </x:c>
      <x:c r="L215" s="60" t="str">
        <x:v>No</x:v>
      </x:c>
      <x:c r="M215" s="60" t="str">
        <x:v>PET-MEP-99</x:v>
      </x:c>
    </x:row>
    <x:row r="216" ht="34" customHeight="1">
      <x:c r="A216" s="55" t="str">
        <x:v>Aura Salla</x:v>
      </x:c>
      <x:c r="B216" s="55" t="str">
        <x:v>Digital Omnibus</x:v>
      </x:c>
      <x:c r="C216" s="62" t="str">
        <x:v>Amendment 280 — Recital 31</x:v>
      </x:c>
      <x:c r="D216" s="66" t="n">
        <x:f>IF(INDEX('MEP amendments'!$AE$7:$AE$315,MATCH($M216,'MEP amendments'!$AD$7:$AD$315,0))=1,INDEX('MEP amendments'!$P$7:$P$315,MATCH($M216,'MEP amendments'!$AD$7:$AD$315,0)),"")</x:f>
        <x:v>0</x:v>
      </x:c>
      <x:c r="E216" s="55" t="n">
        <x:f>IF(AND(ISNUMBER(D216),INDEX('MEP amendments'!$T$7:$T$315,MATCH($M216,'MEP amendments'!$AD$7:$AD$315,0))="Yes"),1,0)</x:f>
        <x:v>1</x:v>
      </x:c>
      <x:c r="F216" s="55" t="str">
        <x:f>INDEX('MEP amendments'!$S$7:$S$315,MATCH($M216,'MEP amendments'!$AD$7:$AD$315,0))</x:f>
        <x:v>High</x:v>
      </x:c>
      <x:c r="G216" s="55" t="n">
        <x:f>COUNTIFS($A$7:$A$1047,A216,$B$7:$B$1047,B216,$E$7:$E$1047,1)</x:f>
        <x:v>9</x:v>
      </x:c>
      <x:c r="H216" s="68" t="n">
        <x:f>IF(E216=1,D216/G216,"")</x:f>
        <x:v>0</x:v>
      </x:c>
      <x:c r="I216" s="55" t="n">
        <x:f>IF(AND(E216=1,COUNTIFS($A$7:A216,A216,$B$7:B216,B216,$E$7:E216,1)=1),1,0)</x:f>
        <x:v>0</x:v>
      </x:c>
      <x:c r="J216" s="64" t="str">
        <x:v>Official amendment</x:v>
      </x:c>
      <x:c r="K216" s="62" t="str">
        <x:v>Named signatory to tabled amendment</x:v>
      </x:c>
      <x:c r="L216" s="55" t="str">
        <x:v>No</x:v>
      </x:c>
      <x:c r="M216" s="55" t="str">
        <x:v>PET-MEP-127</x:v>
      </x:c>
    </x:row>
    <x:row r="217" ht="34" customHeight="1">
      <x:c r="A217" s="60" t="str">
        <x:v>Aura Salla</x:v>
      </x:c>
      <x:c r="B217" s="60" t="str">
        <x:v>Digital Omnibus</x:v>
      </x:c>
      <x:c r="C217" s="61" t="str">
        <x:v>New GDPR Article 25a; proposal Article 3(1)(7a)</x:v>
      </x:c>
      <x:c r="D217" s="65" t="n">
        <x:f>IF(INDEX('MEP amendments'!$AE$7:$AE$315,MATCH($M217,'MEP amendments'!$AD$7:$AD$315,0))=1,INDEX('MEP amendments'!$P$7:$P$315,MATCH($M217,'MEP amendments'!$AD$7:$AD$315,0)),"")</x:f>
        <x:v>2</x:v>
      </x:c>
      <x:c r="E217" s="60" t="n">
        <x:f>IF(AND(ISNUMBER(D217),INDEX('MEP amendments'!$T$7:$T$315,MATCH($M217,'MEP amendments'!$AD$7:$AD$315,0))="Yes"),1,0)</x:f>
        <x:v>1</x:v>
      </x:c>
      <x:c r="F217" s="60" t="str">
        <x:f>INDEX('MEP amendments'!$S$7:$S$315,MATCH($M217,'MEP amendments'!$AD$7:$AD$315,0))</x:f>
        <x:v>High</x:v>
      </x:c>
      <x:c r="G217" s="60" t="n">
        <x:f>COUNTIFS($A$7:$A$1047,A217,$B$7:$B$1047,B217,$E$7:$E$1047,1)</x:f>
        <x:v>9</x:v>
      </x:c>
      <x:c r="H217" s="67" t="n">
        <x:f>IF(E217=1,D217/G217,"")</x:f>
        <x:v>0.2222222222222222</x:v>
      </x:c>
      <x:c r="I217" s="60" t="n">
        <x:f>IF(AND(E217=1,COUNTIFS($A$7:A217,A217,$B$7:B217,B217,$E$7:E217,1)=1),1,0)</x:f>
        <x:v>0</x:v>
      </x:c>
      <x:c r="J217" s="63" t="str">
        <x:v>Official amendment</x:v>
      </x:c>
      <x:c r="K217" s="61" t="str">
        <x:v>Named joint proposers/signatories</x:v>
      </x:c>
      <x:c r="L217" s="60" t="str">
        <x:v>Yes</x:v>
      </x:c>
      <x:c r="M217" s="60" t="str">
        <x:v>PET-MEP-207</x:v>
      </x:c>
    </x:row>
    <x:row r="218" ht="34" customHeight="1">
      <x:c r="A218" s="55" t="str">
        <x:v>Aura Salla</x:v>
      </x:c>
      <x:c r="B218" s="55" t="str">
        <x:v>Digital Omnibus</x:v>
      </x:c>
      <x:c r="C218" s="62" t="str">
        <x:v>Amendment 1289; Article 3 – paragraph 1 – point 10 Regulation (EU) 2016/679 Article 41a – paragraph 3</x:v>
      </x:c>
      <x:c r="D218" s="66" t="n">
        <x:f>IF(INDEX('MEP amendments'!$AE$7:$AE$315,MATCH($M218,'MEP amendments'!$AD$7:$AD$315,0))=1,INDEX('MEP amendments'!$P$7:$P$315,MATCH($M218,'MEP amendments'!$AD$7:$AD$315,0)),"")</x:f>
        <x:v>1</x:v>
      </x:c>
      <x:c r="E218" s="55" t="n">
        <x:f>IF(AND(ISNUMBER(D218),INDEX('MEP amendments'!$T$7:$T$315,MATCH($M218,'MEP amendments'!$AD$7:$AD$315,0))="Yes"),1,0)</x:f>
        <x:v>1</x:v>
      </x:c>
      <x:c r="F218" s="55" t="str">
        <x:f>INDEX('MEP amendments'!$S$7:$S$315,MATCH($M218,'MEP amendments'!$AD$7:$AD$315,0))</x:f>
        <x:v>High</x:v>
      </x:c>
      <x:c r="G218" s="55" t="n">
        <x:f>COUNTIFS($A$7:$A$1047,A218,$B$7:$B$1047,B218,$E$7:$E$1047,1)</x:f>
        <x:v>9</x:v>
      </x:c>
      <x:c r="H218" s="68" t="n">
        <x:f>IF(E218=1,D218/G218,"")</x:f>
        <x:v>0.1111111111111111</x:v>
      </x:c>
      <x:c r="I218" s="55" t="n">
        <x:f>IF(AND(E218=1,COUNTIFS($A$7:A218,A218,$B$7:B218,B218,$E$7:E218,1)=1),1,0)</x:f>
        <x:v>0</x:v>
      </x:c>
      <x:c r="J218" s="64" t="str">
        <x:v>Official amendment</x:v>
      </x:c>
      <x:c r="K218" s="62" t="str">
        <x:v>Named signatories to tabled amendment</x:v>
      </x:c>
      <x:c r="L218" s="55" t="str">
        <x:v>No</x:v>
      </x:c>
      <x:c r="M218" s="55" t="str">
        <x:v>PET-MEP-260</x:v>
      </x:c>
    </x:row>
    <x:row r="219" ht="34" customHeight="1">
      <x:c r="A219" s="60" t="str">
        <x:v>Aura Salla</x:v>
      </x:c>
      <x:c r="B219" s="60" t="str">
        <x:v>Digital Omnibus</x:v>
      </x:c>
      <x:c r="C219" s="61" t="str">
        <x:v>Amendment 1302; Article 3 – paragraph 1 – point 10 a (new) Regulation (EU) 2016/679 Article 41b (new)</x:v>
      </x:c>
      <x:c r="D219" s="65" t="n">
        <x:f>IF(INDEX('MEP amendments'!$AE$7:$AE$315,MATCH($M219,'MEP amendments'!$AD$7:$AD$315,0))=1,INDEX('MEP amendments'!$P$7:$P$315,MATCH($M219,'MEP amendments'!$AD$7:$AD$315,0)),"")</x:f>
        <x:v>2</x:v>
      </x:c>
      <x:c r="E219" s="60" t="n">
        <x:f>IF(AND(ISNUMBER(D219),INDEX('MEP amendments'!$T$7:$T$315,MATCH($M219,'MEP amendments'!$AD$7:$AD$315,0))="Yes"),1,0)</x:f>
        <x:v>1</x:v>
      </x:c>
      <x:c r="F219" s="60" t="str">
        <x:f>INDEX('MEP amendments'!$S$7:$S$315,MATCH($M219,'MEP amendments'!$AD$7:$AD$315,0))</x:f>
        <x:v>High</x:v>
      </x:c>
      <x:c r="G219" s="60" t="n">
        <x:f>COUNTIFS($A$7:$A$1047,A219,$B$7:$B$1047,B219,$E$7:$E$1047,1)</x:f>
        <x:v>9</x:v>
      </x:c>
      <x:c r="H219" s="67" t="n">
        <x:f>IF(E219=1,D219/G219,"")</x:f>
        <x:v>0.2222222222222222</x:v>
      </x:c>
      <x:c r="I219" s="60" t="n">
        <x:f>IF(AND(E219=1,COUNTIFS($A$7:A219,A219,$B$7:B219,B219,$E$7:E219,1)=1),1,0)</x:f>
        <x:v>0</x:v>
      </x:c>
      <x:c r="J219" s="63" t="str">
        <x:v>Official amendment</x:v>
      </x:c>
      <x:c r="K219" s="61" t="str">
        <x:v>Named signatories to tabled amendment</x:v>
      </x:c>
      <x:c r="L219" s="60" t="str">
        <x:v>Yes</x:v>
      </x:c>
      <x:c r="M219" s="60" t="str">
        <x:v>PET-MEP-273</x:v>
      </x:c>
    </x:row>
    <x:row r="220" ht="34" customHeight="1">
      <x:c r="A220" s="55" t="str">
        <x:v>Aura Salla</x:v>
      </x:c>
      <x:c r="B220" s="55" t="str">
        <x:v>Digital Omnibus</x:v>
      </x:c>
      <x:c r="C220" s="62" t="str">
        <x:v>Amendment 1405; Article 3 – paragraph 1 – point 15 Regulation (EU) 2016/679 Article 88a – paragraph 3 – point da (new)</x:v>
      </x:c>
      <x:c r="D220" s="66" t="n">
        <x:f>IF(INDEX('MEP amendments'!$AE$7:$AE$315,MATCH($M220,'MEP amendments'!$AD$7:$AD$315,0))=1,INDEX('MEP amendments'!$P$7:$P$315,MATCH($M220,'MEP amendments'!$AD$7:$AD$315,0)),"")</x:f>
        <x:v>2</x:v>
      </x:c>
      <x:c r="E220" s="55" t="n">
        <x:f>IF(AND(ISNUMBER(D220),INDEX('MEP amendments'!$T$7:$T$315,MATCH($M220,'MEP amendments'!$AD$7:$AD$315,0))="Yes"),1,0)</x:f>
        <x:v>1</x:v>
      </x:c>
      <x:c r="F220" s="55" t="str">
        <x:f>INDEX('MEP amendments'!$S$7:$S$315,MATCH($M220,'MEP amendments'!$AD$7:$AD$315,0))</x:f>
        <x:v>High</x:v>
      </x:c>
      <x:c r="G220" s="55" t="n">
        <x:f>COUNTIFS($A$7:$A$1047,A220,$B$7:$B$1047,B220,$E$7:$E$1047,1)</x:f>
        <x:v>9</x:v>
      </x:c>
      <x:c r="H220" s="68" t="n">
        <x:f>IF(E220=1,D220/G220,"")</x:f>
        <x:v>0.2222222222222222</x:v>
      </x:c>
      <x:c r="I220" s="55" t="n">
        <x:f>IF(AND(E220=1,COUNTIFS($A$7:A220,A220,$B$7:B220,B220,$E$7:E220,1)=1),1,0)</x:f>
        <x:v>0</x:v>
      </x:c>
      <x:c r="J220" s="64" t="str">
        <x:v>Official amendment</x:v>
      </x:c>
      <x:c r="K220" s="62" t="str">
        <x:v>Named signatories to tabled amendment</x:v>
      </x:c>
      <x:c r="L220" s="55" t="str">
        <x:v>Yes</x:v>
      </x:c>
      <x:c r="M220" s="55" t="str">
        <x:v>PET-MEP-279</x:v>
      </x:c>
    </x:row>
    <x:row r="221" ht="34" customHeight="1">
      <x:c r="A221" s="60" t="str">
        <x:v>Aura Salla</x:v>
      </x:c>
      <x:c r="B221" s="60" t="str">
        <x:v>Digital Omnibus</x:v>
      </x:c>
      <x:c r="C221" s="61" t="str">
        <x:v>Amendment 1410; Article 3 – paragraph 1 – point 15 Regulation (EU) 2016/679 Article 88a – paragraph 3 – point db</x:v>
      </x:c>
      <x:c r="D221" s="65" t="n">
        <x:f>IF(INDEX('MEP amendments'!$AE$7:$AE$315,MATCH($M221,'MEP amendments'!$AD$7:$AD$315,0))=1,INDEX('MEP amendments'!$P$7:$P$315,MATCH($M221,'MEP amendments'!$AD$7:$AD$315,0)),"")</x:f>
        <x:v>2</x:v>
      </x:c>
      <x:c r="E221" s="60" t="n">
        <x:f>IF(AND(ISNUMBER(D221),INDEX('MEP amendments'!$T$7:$T$315,MATCH($M221,'MEP amendments'!$AD$7:$AD$315,0))="Yes"),1,0)</x:f>
        <x:v>1</x:v>
      </x:c>
      <x:c r="F221" s="60" t="str">
        <x:f>INDEX('MEP amendments'!$S$7:$S$315,MATCH($M221,'MEP amendments'!$AD$7:$AD$315,0))</x:f>
        <x:v>High</x:v>
      </x:c>
      <x:c r="G221" s="60" t="n">
        <x:f>COUNTIFS($A$7:$A$1047,A221,$B$7:$B$1047,B221,$E$7:$E$1047,1)</x:f>
        <x:v>9</x:v>
      </x:c>
      <x:c r="H221" s="67" t="n">
        <x:f>IF(E221=1,D221/G221,"")</x:f>
        <x:v>0.2222222222222222</x:v>
      </x:c>
      <x:c r="I221" s="60" t="n">
        <x:f>IF(AND(E221=1,COUNTIFS($A$7:A221,A221,$B$7:B221,B221,$E$7:E221,1)=1),1,0)</x:f>
        <x:v>0</x:v>
      </x:c>
      <x:c r="J221" s="63" t="str">
        <x:v>Official amendment</x:v>
      </x:c>
      <x:c r="K221" s="61" t="str">
        <x:v>Named signatories to tabled amendment</x:v>
      </x:c>
      <x:c r="L221" s="60" t="str">
        <x:v>Yes</x:v>
      </x:c>
      <x:c r="M221" s="60" t="str">
        <x:v>PET-MEP-281</x:v>
      </x:c>
    </x:row>
    <x:row r="222" ht="34" customHeight="1">
      <x:c r="A222" s="55" t="str">
        <x:v>Axel Voss</x:v>
      </x:c>
      <x:c r="B222" s="55" t="str">
        <x:v>Digital Omnibus</x:v>
      </x:c>
      <x:c r="C222" s="62" t="str">
        <x:v>Amendment 320 — Recital 34</x:v>
      </x:c>
      <x:c r="D222" s="66" t="n">
        <x:f>IF(INDEX('MEP amendments'!$AE$7:$AE$315,MATCH($M222,'MEP amendments'!$AD$7:$AD$315,0))=1,INDEX('MEP amendments'!$P$7:$P$315,MATCH($M222,'MEP amendments'!$AD$7:$AD$315,0)),"")</x:f>
        <x:v>0</x:v>
      </x:c>
      <x:c r="E222" s="55" t="n">
        <x:f>IF(AND(ISNUMBER(D222),INDEX('MEP amendments'!$T$7:$T$315,MATCH($M222,'MEP amendments'!$AD$7:$AD$315,0))="Yes"),1,0)</x:f>
        <x:v>1</x:v>
      </x:c>
      <x:c r="F222" s="55" t="str">
        <x:f>INDEX('MEP amendments'!$S$7:$S$315,MATCH($M222,'MEP amendments'!$AD$7:$AD$315,0))</x:f>
        <x:v>Medium</x:v>
      </x:c>
      <x:c r="G222" s="55" t="n">
        <x:f>COUNTIFS($A$7:$A$1047,A222,$B$7:$B$1047,B222,$E$7:$E$1047,1)</x:f>
        <x:v>26</x:v>
      </x:c>
      <x:c r="H222" s="68" t="n">
        <x:f>IF(E222=1,D222/G222,"")</x:f>
        <x:v>0</x:v>
      </x:c>
      <x:c r="I222" s="55" t="n">
        <x:f>IF(AND(E222=1,COUNTIFS($A$7:A222,A222,$B$7:B222,B222,$E$7:E222,1)=1),1,0)</x:f>
        <x:v>1</x:v>
      </x:c>
      <x:c r="J222" s="64" t="str">
        <x:v>Official amendment</x:v>
      </x:c>
      <x:c r="K222" s="62" t="str">
        <x:v>Named signatory to tabled amendment</x:v>
      </x:c>
      <x:c r="L222" s="55" t="str">
        <x:v>No</x:v>
      </x:c>
      <x:c r="M222" s="55" t="str">
        <x:v>PET-MEP-138</x:v>
      </x:c>
    </x:row>
    <x:row r="223" ht="34" customHeight="1">
      <x:c r="A223" s="60" t="str">
        <x:v>Axel Voss</x:v>
      </x:c>
      <x:c r="B223" s="60" t="str">
        <x:v>Digital Omnibus</x:v>
      </x:c>
      <x:c r="C223" s="61" t="str">
        <x:v>Amendment 321 — Recital 34</x:v>
      </x:c>
      <x:c r="D223" s="65" t="n">
        <x:f>IF(INDEX('MEP amendments'!$AE$7:$AE$315,MATCH($M223,'MEP amendments'!$AD$7:$AD$315,0))=1,INDEX('MEP amendments'!$P$7:$P$315,MATCH($M223,'MEP amendments'!$AD$7:$AD$315,0)),"")</x:f>
        <x:v>1</x:v>
      </x:c>
      <x:c r="E223" s="60" t="n">
        <x:f>IF(AND(ISNUMBER(D223),INDEX('MEP amendments'!$T$7:$T$315,MATCH($M223,'MEP amendments'!$AD$7:$AD$315,0))="Yes"),1,0)</x:f>
        <x:v>1</x:v>
      </x:c>
      <x:c r="F223" s="60" t="str">
        <x:f>INDEX('MEP amendments'!$S$7:$S$315,MATCH($M223,'MEP amendments'!$AD$7:$AD$315,0))</x:f>
        <x:v>High</x:v>
      </x:c>
      <x:c r="G223" s="60" t="n">
        <x:f>COUNTIFS($A$7:$A$1047,A223,$B$7:$B$1047,B223,$E$7:$E$1047,1)</x:f>
        <x:v>26</x:v>
      </x:c>
      <x:c r="H223" s="67" t="n">
        <x:f>IF(E223=1,D223/G223,"")</x:f>
        <x:v>0.038461538461538464</x:v>
      </x:c>
      <x:c r="I223" s="60" t="n">
        <x:f>IF(AND(E223=1,COUNTIFS($A$7:A223,A223,$B$7:B223,B223,$E$7:E223,1)=1),1,0)</x:f>
        <x:v>0</x:v>
      </x:c>
      <x:c r="J223" s="63" t="str">
        <x:v>Official amendment</x:v>
      </x:c>
      <x:c r="K223" s="61" t="str">
        <x:v>Named signatory to tabled amendment</x:v>
      </x:c>
      <x:c r="L223" s="60" t="str">
        <x:v>No</x:v>
      </x:c>
      <x:c r="M223" s="60" t="str">
        <x:v>PET-MEP-139</x:v>
      </x:c>
    </x:row>
    <x:row r="224" ht="34" customHeight="1">
      <x:c r="A224" s="55" t="str">
        <x:v>Axel Voss</x:v>
      </x:c>
      <x:c r="B224" s="55" t="str">
        <x:v>Digital Omnibus</x:v>
      </x:c>
      <x:c r="C224" s="62" t="str">
        <x:v>Amendment 1012: GDPR Art6(1), proposed point(fa)</x:v>
      </x:c>
      <x:c r="D224" s="66" t="n">
        <x:f>IF(INDEX('MEP amendments'!$AE$7:$AE$315,MATCH($M224,'MEP amendments'!$AD$7:$AD$315,0))=1,INDEX('MEP amendments'!$P$7:$P$315,MATCH($M224,'MEP amendments'!$AD$7:$AD$315,0)),"")</x:f>
        <x:v>2</x:v>
      </x:c>
      <x:c r="E224" s="55" t="n">
        <x:f>IF(AND(ISNUMBER(D224),INDEX('MEP amendments'!$T$7:$T$315,MATCH($M224,'MEP amendments'!$AD$7:$AD$315,0))="Yes"),1,0)</x:f>
        <x:v>1</x:v>
      </x:c>
      <x:c r="F224" s="55" t="str">
        <x:f>INDEX('MEP amendments'!$S$7:$S$315,MATCH($M224,'MEP amendments'!$AD$7:$AD$315,0))</x:f>
        <x:v>High</x:v>
      </x:c>
      <x:c r="G224" s="55" t="n">
        <x:f>COUNTIFS($A$7:$A$1047,A224,$B$7:$B$1047,B224,$E$7:$E$1047,1)</x:f>
        <x:v>26</x:v>
      </x:c>
      <x:c r="H224" s="68" t="n">
        <x:f>IF(E224=1,D224/G224,"")</x:f>
        <x:v>0.07692307692307693</x:v>
      </x:c>
      <x:c r="I224" s="55" t="n">
        <x:f>IF(AND(E224=1,COUNTIFS($A$7:A224,A224,$B$7:B224,B224,$E$7:E224,1)=1),1,0)</x:f>
        <x:v>0</x:v>
      </x:c>
      <x:c r="J224" s="64" t="str">
        <x:v>Official amendment</x:v>
      </x:c>
      <x:c r="K224" s="62" t="str">
        <x:v>Named individual proposer</x:v>
      </x:c>
      <x:c r="L224" s="55" t="str">
        <x:v>No</x:v>
      </x:c>
      <x:c r="M224" s="55" t="str">
        <x:v>PET-MEP-194</x:v>
      </x:c>
    </x:row>
    <x:row r="225" ht="34" customHeight="1">
      <x:c r="A225" s="60" t="str">
        <x:v>Axel Voss</x:v>
      </x:c>
      <x:c r="B225" s="60" t="str">
        <x:v>Digital Omnibus</x:v>
      </x:c>
      <x:c r="C225" s="61" t="str">
        <x:v>Amendment 1027: proposed GDPR Art9(2)(k), justification</x:v>
      </x:c>
      <x:c r="D225" s="65" t="n">
        <x:f>IF(INDEX('MEP amendments'!$AE$7:$AE$315,MATCH($M225,'MEP amendments'!$AD$7:$AD$315,0))=1,INDEX('MEP amendments'!$P$7:$P$315,MATCH($M225,'MEP amendments'!$AD$7:$AD$315,0)),"")</x:f>
        <x:v>0</x:v>
      </x:c>
      <x:c r="E225" s="60" t="n">
        <x:f>IF(AND(ISNUMBER(D225),INDEX('MEP amendments'!$T$7:$T$315,MATCH($M225,'MEP amendments'!$AD$7:$AD$315,0))="Yes"),1,0)</x:f>
        <x:v>1</x:v>
      </x:c>
      <x:c r="F225" s="60" t="str">
        <x:f>INDEX('MEP amendments'!$S$7:$S$315,MATCH($M225,'MEP amendments'!$AD$7:$AD$315,0))</x:f>
        <x:v>High</x:v>
      </x:c>
      <x:c r="G225" s="60" t="n">
        <x:f>COUNTIFS($A$7:$A$1047,A225,$B$7:$B$1047,B225,$E$7:$E$1047,1)</x:f>
        <x:v>26</x:v>
      </x:c>
      <x:c r="H225" s="67" t="n">
        <x:f>IF(E225=1,D225/G225,"")</x:f>
        <x:v>0</x:v>
      </x:c>
      <x:c r="I225" s="60" t="n">
        <x:f>IF(AND(E225=1,COUNTIFS($A$7:A225,A225,$B$7:B225,B225,$E$7:E225,1)=1),1,0)</x:f>
        <x:v>0</x:v>
      </x:c>
      <x:c r="J225" s="63" t="str">
        <x:v>Official amendment</x:v>
      </x:c>
      <x:c r="K225" s="61" t="str">
        <x:v>Named individual proposer</x:v>
      </x:c>
      <x:c r="L225" s="60" t="str">
        <x:v>No</x:v>
      </x:c>
      <x:c r="M225" s="60" t="str">
        <x:v>PET-MEP-197</x:v>
      </x:c>
    </x:row>
    <x:row r="226" ht="34" customHeight="1">
      <x:c r="A226" s="55" t="str">
        <x:v>Axel Voss</x:v>
      </x:c>
      <x:c r="B226" s="55" t="str">
        <x:v>Digital Omnibus</x:v>
      </x:c>
      <x:c r="C226" s="62" t="str">
        <x:v>Amendment 1036: proposed GDPR Art9(2)(l), justification</x:v>
      </x:c>
      <x:c r="D226" s="66" t="str">
        <x:f>IF(INDEX('MEP amendments'!$AE$7:$AE$315,MATCH($M226,'MEP amendments'!$AD$7:$AD$315,0))=1,INDEX('MEP amendments'!$P$7:$P$315,MATCH($M226,'MEP amendments'!$AD$7:$AD$315,0)),"")</x:f>
      </x:c>
      <x:c r="E226" s="55" t="n">
        <x:f>IF(AND(ISNUMBER(D226),INDEX('MEP amendments'!$T$7:$T$315,MATCH($M226,'MEP amendments'!$AD$7:$AD$315,0))="Yes"),1,0)</x:f>
        <x:v>0</x:v>
      </x:c>
      <x:c r="F226" s="55" t="str">
        <x:f>INDEX('MEP amendments'!$S$7:$S$315,MATCH($M226,'MEP amendments'!$AD$7:$AD$315,0))</x:f>
        <x:v>Medium</x:v>
      </x:c>
      <x:c r="G226" s="55" t="n">
        <x:f>COUNTIFS($A$7:$A$1047,A226,$B$7:$B$1047,B226,$E$7:$E$1047,1)</x:f>
        <x:v>26</x:v>
      </x:c>
      <x:c r="H226" s="68" t="str">
        <x:f>IF(E226=1,D226/G226,"")</x:f>
      </x:c>
      <x:c r="I226" s="55" t="n">
        <x:f>IF(AND(E226=1,COUNTIFS($A$7:A226,A226,$B$7:B226,B226,$E$7:E226,1)=1),1,0)</x:f>
        <x:v>0</x:v>
      </x:c>
      <x:c r="J226" s="64" t="str">
        <x:v>Official amendment</x:v>
      </x:c>
      <x:c r="K226" s="62" t="str">
        <x:v>Named individual proposer</x:v>
      </x:c>
      <x:c r="L226" s="55" t="str">
        <x:v>No</x:v>
      </x:c>
      <x:c r="M226" s="55" t="str">
        <x:v>PET-MEP-200</x:v>
      </x:c>
    </x:row>
    <x:row r="227" ht="34" customHeight="1">
      <x:c r="A227" s="60" t="str">
        <x:v>Axel Voss</x:v>
      </x:c>
      <x:c r="B227" s="60" t="str">
        <x:v>Digital Omnibus</x:v>
      </x:c>
      <x:c r="C227" s="61" t="str">
        <x:v>Amendment 1039: new GDPR Art9(2)(la)</x:v>
      </x:c>
      <x:c r="D227" s="65" t="n">
        <x:f>IF(INDEX('MEP amendments'!$AE$7:$AE$315,MATCH($M227,'MEP amendments'!$AD$7:$AD$315,0))=1,INDEX('MEP amendments'!$P$7:$P$315,MATCH($M227,'MEP amendments'!$AD$7:$AD$315,0)),"")</x:f>
        <x:v>1</x:v>
      </x:c>
      <x:c r="E227" s="60" t="n">
        <x:f>IF(AND(ISNUMBER(D227),INDEX('MEP amendments'!$T$7:$T$315,MATCH($M227,'MEP amendments'!$AD$7:$AD$315,0))="Yes"),1,0)</x:f>
        <x:v>1</x:v>
      </x:c>
      <x:c r="F227" s="60" t="str">
        <x:f>INDEX('MEP amendments'!$S$7:$S$315,MATCH($M227,'MEP amendments'!$AD$7:$AD$315,0))</x:f>
        <x:v>High</x:v>
      </x:c>
      <x:c r="G227" s="60" t="n">
        <x:f>COUNTIFS($A$7:$A$1047,A227,$B$7:$B$1047,B227,$E$7:$E$1047,1)</x:f>
        <x:v>26</x:v>
      </x:c>
      <x:c r="H227" s="67" t="n">
        <x:f>IF(E227=1,D227/G227,"")</x:f>
        <x:v>0.038461538461538464</x:v>
      </x:c>
      <x:c r="I227" s="60" t="n">
        <x:f>IF(AND(E227=1,COUNTIFS($A$7:A227,A227,$B$7:B227,B227,$E$7:E227,1)=1),1,0)</x:f>
        <x:v>0</x:v>
      </x:c>
      <x:c r="J227" s="63" t="str">
        <x:v>Official amendment</x:v>
      </x:c>
      <x:c r="K227" s="61" t="str">
        <x:v>Named individual proposer</x:v>
      </x:c>
      <x:c r="L227" s="60" t="str">
        <x:v>No</x:v>
      </x:c>
      <x:c r="M227" s="60" t="str">
        <x:v>PET-MEP-201</x:v>
      </x:c>
    </x:row>
    <x:row r="228" ht="34" customHeight="1">
      <x:c r="A228" s="55" t="str">
        <x:v>Axel Voss</x:v>
      </x:c>
      <x:c r="B228" s="55" t="str">
        <x:v>Digital Omnibus</x:v>
      </x:c>
      <x:c r="C228" s="62" t="str">
        <x:v>GDPR Article 9(5); proposal Article 3(1)(3)(b); justification</x:v>
      </x:c>
      <x:c r="D228" s="66" t="n">
        <x:f>IF(INDEX('MEP amendments'!$AE$7:$AE$315,MATCH($M228,'MEP amendments'!$AD$7:$AD$315,0))=1,INDEX('MEP amendments'!$P$7:$P$315,MATCH($M228,'MEP amendments'!$AD$7:$AD$315,0)),"")</x:f>
        <x:v>0</x:v>
      </x:c>
      <x:c r="E228" s="55" t="n">
        <x:f>IF(AND(ISNUMBER(D228),INDEX('MEP amendments'!$T$7:$T$315,MATCH($M228,'MEP amendments'!$AD$7:$AD$315,0))="Yes"),1,0)</x:f>
        <x:v>1</x:v>
      </x:c>
      <x:c r="F228" s="55" t="str">
        <x:f>INDEX('MEP amendments'!$S$7:$S$315,MATCH($M228,'MEP amendments'!$AD$7:$AD$315,0))</x:f>
        <x:v>Medium</x:v>
      </x:c>
      <x:c r="G228" s="55" t="n">
        <x:f>COUNTIFS($A$7:$A$1047,A228,$B$7:$B$1047,B228,$E$7:$E$1047,1)</x:f>
        <x:v>26</x:v>
      </x:c>
      <x:c r="H228" s="68" t="n">
        <x:f>IF(E228=1,D228/G228,"")</x:f>
        <x:v>0</x:v>
      </x:c>
      <x:c r="I228" s="55" t="n">
        <x:f>IF(AND(E228=1,COUNTIFS($A$7:A228,A228,$B$7:B228,B228,$E$7:E228,1)=1),1,0)</x:f>
        <x:v>0</x:v>
      </x:c>
      <x:c r="J228" s="64" t="str">
        <x:v>Official amendment</x:v>
      </x:c>
      <x:c r="K228" s="62" t="str">
        <x:v>Named individual proposer</x:v>
      </x:c>
      <x:c r="L228" s="55" t="str">
        <x:v>No</x:v>
      </x:c>
      <x:c r="M228" s="55" t="str">
        <x:v>PET-MEP-204</x:v>
      </x:c>
    </x:row>
    <x:row r="229" ht="34" customHeight="1">
      <x:c r="A229" s="60" t="str">
        <x:v>Axel Voss</x:v>
      </x:c>
      <x:c r="B229" s="60" t="str">
        <x:v>Digital Omnibus</x:v>
      </x:c>
      <x:c r="C229" s="61" t="str">
        <x:v>GDPR Article 9(1); proposal Article 3(1)(3a); justification</x:v>
      </x:c>
      <x:c r="D229" s="65" t="n">
        <x:f>IF(INDEX('MEP amendments'!$AE$7:$AE$315,MATCH($M229,'MEP amendments'!$AD$7:$AD$315,0))=1,INDEX('MEP amendments'!$P$7:$P$315,MATCH($M229,'MEP amendments'!$AD$7:$AD$315,0)),"")</x:f>
        <x:v>0</x:v>
      </x:c>
      <x:c r="E229" s="60" t="n">
        <x:f>IF(AND(ISNUMBER(D229),INDEX('MEP amendments'!$T$7:$T$315,MATCH($M229,'MEP amendments'!$AD$7:$AD$315,0))="Yes"),1,0)</x:f>
        <x:v>1</x:v>
      </x:c>
      <x:c r="F229" s="60" t="str">
        <x:f>INDEX('MEP amendments'!$S$7:$S$315,MATCH($M229,'MEP amendments'!$AD$7:$AD$315,0))</x:f>
        <x:v>Medium</x:v>
      </x:c>
      <x:c r="G229" s="60" t="n">
        <x:f>COUNTIFS($A$7:$A$1047,A229,$B$7:$B$1047,B229,$E$7:$E$1047,1)</x:f>
        <x:v>26</x:v>
      </x:c>
      <x:c r="H229" s="67" t="n">
        <x:f>IF(E229=1,D229/G229,"")</x:f>
        <x:v>0</x:v>
      </x:c>
      <x:c r="I229" s="60" t="n">
        <x:f>IF(AND(E229=1,COUNTIFS($A$7:A229,A229,$B$7:B229,B229,$E$7:E229,1)=1),1,0)</x:f>
        <x:v>0</x:v>
      </x:c>
      <x:c r="J229" s="63" t="str">
        <x:v>Official amendment</x:v>
      </x:c>
      <x:c r="K229" s="61" t="str">
        <x:v>Named individual proposer</x:v>
      </x:c>
      <x:c r="L229" s="60" t="str">
        <x:v>No</x:v>
      </x:c>
      <x:c r="M229" s="60" t="str">
        <x:v>PET-MEP-205</x:v>
      </x:c>
    </x:row>
    <x:row r="230" ht="34" customHeight="1">
      <x:c r="A230" s="55" t="str">
        <x:v>Axel Voss</x:v>
      </x:c>
      <x:c r="B230" s="55" t="str">
        <x:v>Digital Omnibus</x:v>
      </x:c>
      <x:c r="C230" s="62" t="str">
        <x:v>New GDPR Article 9(2a)–(2b); proposal Article 3(1)(3b); justification</x:v>
      </x:c>
      <x:c r="D230" s="66" t="n">
        <x:f>IF(INDEX('MEP amendments'!$AE$7:$AE$315,MATCH($M230,'MEP amendments'!$AD$7:$AD$315,0))=1,INDEX('MEP amendments'!$P$7:$P$315,MATCH($M230,'MEP amendments'!$AD$7:$AD$315,0)),"")</x:f>
        <x:v>0</x:v>
      </x:c>
      <x:c r="E230" s="55" t="n">
        <x:f>IF(AND(ISNUMBER(D230),INDEX('MEP amendments'!$T$7:$T$315,MATCH($M230,'MEP amendments'!$AD$7:$AD$315,0))="Yes"),1,0)</x:f>
        <x:v>1</x:v>
      </x:c>
      <x:c r="F230" s="55" t="str">
        <x:f>INDEX('MEP amendments'!$S$7:$S$315,MATCH($M230,'MEP amendments'!$AD$7:$AD$315,0))</x:f>
        <x:v>Medium</x:v>
      </x:c>
      <x:c r="G230" s="55" t="n">
        <x:f>COUNTIFS($A$7:$A$1047,A230,$B$7:$B$1047,B230,$E$7:$E$1047,1)</x:f>
        <x:v>26</x:v>
      </x:c>
      <x:c r="H230" s="68" t="n">
        <x:f>IF(E230=1,D230/G230,"")</x:f>
        <x:v>0</x:v>
      </x:c>
      <x:c r="I230" s="55" t="n">
        <x:f>IF(AND(E230=1,COUNTIFS($A$7:A230,A230,$B$7:B230,B230,$E$7:E230,1)=1),1,0)</x:f>
        <x:v>0</x:v>
      </x:c>
      <x:c r="J230" s="64" t="str">
        <x:v>Official amendment</x:v>
      </x:c>
      <x:c r="K230" s="62" t="str">
        <x:v>Named individual proposer</x:v>
      </x:c>
      <x:c r="L230" s="55" t="str">
        <x:v>No</x:v>
      </x:c>
      <x:c r="M230" s="55" t="str">
        <x:v>PET-MEP-206</x:v>
      </x:c>
    </x:row>
    <x:row r="231" ht="34" customHeight="1">
      <x:c r="A231" s="60" t="str">
        <x:v>Axel Voss</x:v>
      </x:c>
      <x:c r="B231" s="60" t="str">
        <x:v>Digital Omnibus</x:v>
      </x:c>
      <x:c r="C231" s="61" t="str">
        <x:v>New GDPR Article 25(3a)–(3b); proposal Article 3(1)(7b)</x:v>
      </x:c>
      <x:c r="D231" s="65" t="n">
        <x:f>IF(INDEX('MEP amendments'!$AE$7:$AE$315,MATCH($M231,'MEP amendments'!$AD$7:$AD$315,0))=1,INDEX('MEP amendments'!$P$7:$P$315,MATCH($M231,'MEP amendments'!$AD$7:$AD$315,0)),"")</x:f>
        <x:v>2</x:v>
      </x:c>
      <x:c r="E231" s="60" t="n">
        <x:f>IF(AND(ISNUMBER(D231),INDEX('MEP amendments'!$T$7:$T$315,MATCH($M231,'MEP amendments'!$AD$7:$AD$315,0))="Yes"),1,0)</x:f>
        <x:v>1</x:v>
      </x:c>
      <x:c r="F231" s="60" t="str">
        <x:f>INDEX('MEP amendments'!$S$7:$S$315,MATCH($M231,'MEP amendments'!$AD$7:$AD$315,0))</x:f>
        <x:v>High</x:v>
      </x:c>
      <x:c r="G231" s="60" t="n">
        <x:f>COUNTIFS($A$7:$A$1047,A231,$B$7:$B$1047,B231,$E$7:$E$1047,1)</x:f>
        <x:v>26</x:v>
      </x:c>
      <x:c r="H231" s="67" t="n">
        <x:f>IF(E231=1,D231/G231,"")</x:f>
        <x:v>0.07692307692307693</x:v>
      </x:c>
      <x:c r="I231" s="60" t="n">
        <x:f>IF(AND(E231=1,COUNTIFS($A$7:A231,A231,$B$7:B231,B231,$E$7:E231,1)=1),1,0)</x:f>
        <x:v>0</x:v>
      </x:c>
      <x:c r="J231" s="63" t="str">
        <x:v>Official amendment</x:v>
      </x:c>
      <x:c r="K231" s="61" t="str">
        <x:v>Named individual proposer</x:v>
      </x:c>
      <x:c r="L231" s="60" t="str">
        <x:v>Yes</x:v>
      </x:c>
      <x:c r="M231" s="60" t="str">
        <x:v>PET-MEP-210</x:v>
      </x:c>
    </x:row>
    <x:row r="232" ht="34" customHeight="1">
      <x:c r="A232" s="55" t="str">
        <x:v>Axel Voss</x:v>
      </x:c>
      <x:c r="B232" s="55" t="str">
        <x:v>Digital Omnibus</x:v>
      </x:c>
      <x:c r="C232" s="62" t="str">
        <x:v>Proposed GDPR Article 41a(1); proposal Article 3(1)(10)</x:v>
      </x:c>
      <x:c r="D232" s="66" t="n">
        <x:f>IF(INDEX('MEP amendments'!$AE$7:$AE$315,MATCH($M232,'MEP amendments'!$AD$7:$AD$315,0))=1,INDEX('MEP amendments'!$P$7:$P$315,MATCH($M232,'MEP amendments'!$AD$7:$AD$315,0)),"")</x:f>
        <x:v>1</x:v>
      </x:c>
      <x:c r="E232" s="55" t="n">
        <x:f>IF(AND(ISNUMBER(D232),INDEX('MEP amendments'!$T$7:$T$315,MATCH($M232,'MEP amendments'!$AD$7:$AD$315,0))="Yes"),1,0)</x:f>
        <x:v>1</x:v>
      </x:c>
      <x:c r="F232" s="55" t="str">
        <x:f>INDEX('MEP amendments'!$S$7:$S$315,MATCH($M232,'MEP amendments'!$AD$7:$AD$315,0))</x:f>
        <x:v>High</x:v>
      </x:c>
      <x:c r="G232" s="55" t="n">
        <x:f>COUNTIFS($A$7:$A$1047,A232,$B$7:$B$1047,B232,$E$7:$E$1047,1)</x:f>
        <x:v>26</x:v>
      </x:c>
      <x:c r="H232" s="68" t="n">
        <x:f>IF(E232=1,D232/G232,"")</x:f>
        <x:v>0.038461538461538464</x:v>
      </x:c>
      <x:c r="I232" s="55" t="n">
        <x:f>IF(AND(E232=1,COUNTIFS($A$7:A232,A232,$B$7:B232,B232,$E$7:E232,1)=1),1,0)</x:f>
        <x:v>0</x:v>
      </x:c>
      <x:c r="J232" s="64" t="str">
        <x:v>Official amendment</x:v>
      </x:c>
      <x:c r="K232" s="62" t="str">
        <x:v>Named joint proposers/signatories</x:v>
      </x:c>
      <x:c r="L232" s="55" t="str">
        <x:v>No</x:v>
      </x:c>
      <x:c r="M232" s="55" t="str">
        <x:v>PET-MEP-225</x:v>
      </x:c>
    </x:row>
    <x:row r="233" ht="34" customHeight="1">
      <x:c r="A233" s="60" t="str">
        <x:v>Axel Voss</x:v>
      </x:c>
      <x:c r="B233" s="60" t="str">
        <x:v>Digital Omnibus</x:v>
      </x:c>
      <x:c r="C233" s="61" t="str">
        <x:v>Proposed GDPR Article 41(1), as labelled in amendment; proposal Article 3(1)(10)</x:v>
      </x:c>
      <x:c r="D233" s="65" t="n">
        <x:f>IF(INDEX('MEP amendments'!$AE$7:$AE$315,MATCH($M233,'MEP amendments'!$AD$7:$AD$315,0))=1,INDEX('MEP amendments'!$P$7:$P$315,MATCH($M233,'MEP amendments'!$AD$7:$AD$315,0)),"")</x:f>
        <x:v>0</x:v>
      </x:c>
      <x:c r="E233" s="60" t="n">
        <x:f>IF(AND(ISNUMBER(D233),INDEX('MEP amendments'!$T$7:$T$315,MATCH($M233,'MEP amendments'!$AD$7:$AD$315,0))="Yes"),1,0)</x:f>
        <x:v>1</x:v>
      </x:c>
      <x:c r="F233" s="60" t="str">
        <x:f>INDEX('MEP amendments'!$S$7:$S$315,MATCH($M233,'MEP amendments'!$AD$7:$AD$315,0))</x:f>
        <x:v>Medium</x:v>
      </x:c>
      <x:c r="G233" s="60" t="n">
        <x:f>COUNTIFS($A$7:$A$1047,A233,$B$7:$B$1047,B233,$E$7:$E$1047,1)</x:f>
        <x:v>26</x:v>
      </x:c>
      <x:c r="H233" s="67" t="n">
        <x:f>IF(E233=1,D233/G233,"")</x:f>
        <x:v>0</x:v>
      </x:c>
      <x:c r="I233" s="60" t="n">
        <x:f>IF(AND(E233=1,COUNTIFS($A$7:A233,A233,$B$7:B233,B233,$E$7:E233,1)=1),1,0)</x:f>
        <x:v>0</x:v>
      </x:c>
      <x:c r="J233" s="63" t="str">
        <x:v>Official amendment</x:v>
      </x:c>
      <x:c r="K233" s="61" t="str">
        <x:v>Named individual proposer</x:v>
      </x:c>
      <x:c r="L233" s="60" t="str">
        <x:v>No</x:v>
      </x:c>
      <x:c r="M233" s="60" t="str">
        <x:v>PET-MEP-229</x:v>
      </x:c>
    </x:row>
    <x:row r="234" ht="34" customHeight="1">
      <x:c r="A234" s="55" t="str">
        <x:v>Axel Voss</x:v>
      </x:c>
      <x:c r="B234" s="55" t="str">
        <x:v>Digital Omnibus</x:v>
      </x:c>
      <x:c r="C234" s="62" t="str">
        <x:v>Amendment 1265; Article 3 – paragraph 1 – point 10 Regulation (EU) 2016/679 Article 41 – paragraph 2</x:v>
      </x:c>
      <x:c r="D234" s="66" t="str">
        <x:f>IF(INDEX('MEP amendments'!$AE$7:$AE$315,MATCH($M234,'MEP amendments'!$AD$7:$AD$315,0))=1,INDEX('MEP amendments'!$P$7:$P$315,MATCH($M234,'MEP amendments'!$AD$7:$AD$315,0)),"")</x:f>
      </x:c>
      <x:c r="E234" s="55" t="n">
        <x:f>IF(AND(ISNUMBER(D234),INDEX('MEP amendments'!$T$7:$T$315,MATCH($M234,'MEP amendments'!$AD$7:$AD$315,0))="Yes"),1,0)</x:f>
        <x:v>0</x:v>
      </x:c>
      <x:c r="F234" s="55" t="str">
        <x:f>INDEX('MEP amendments'!$S$7:$S$315,MATCH($M234,'MEP amendments'!$AD$7:$AD$315,0))</x:f>
        <x:v>Low</x:v>
      </x:c>
      <x:c r="G234" s="55" t="n">
        <x:f>COUNTIFS($A$7:$A$1047,A234,$B$7:$B$1047,B234,$E$7:$E$1047,1)</x:f>
        <x:v>26</x:v>
      </x:c>
      <x:c r="H234" s="68" t="str">
        <x:f>IF(E234=1,D234/G234,"")</x:f>
      </x:c>
      <x:c r="I234" s="55" t="n">
        <x:f>IF(AND(E234=1,COUNTIFS($A$7:A234,A234,$B$7:B234,B234,$E$7:E234,1)=1),1,0)</x:f>
        <x:v>0</x:v>
      </x:c>
      <x:c r="J234" s="64" t="str">
        <x:v>Official amendment</x:v>
      </x:c>
      <x:c r="K234" s="62" t="str">
        <x:v>Named signatories to tabled amendment</x:v>
      </x:c>
      <x:c r="L234" s="55" t="str">
        <x:v>No</x:v>
      </x:c>
      <x:c r="M234" s="55" t="str">
        <x:v>PET-MEP-236</x:v>
      </x:c>
    </x:row>
    <x:row r="235" ht="34" customHeight="1">
      <x:c r="A235" s="60" t="str">
        <x:v>Axel Voss</x:v>
      </x:c>
      <x:c r="B235" s="60" t="str">
        <x:v>Digital Omnibus</x:v>
      </x:c>
      <x:c r="C235" s="61" t="str">
        <x:v>Amendment 1267; Article 3 – paragraph 1 – point 10 Regulation (EU) 2016/679 Article 41a – paragraph 2 – point a</x:v>
      </x:c>
      <x:c r="D235" s="65" t="n">
        <x:f>IF(INDEX('MEP amendments'!$AE$7:$AE$315,MATCH($M235,'MEP amendments'!$AD$7:$AD$315,0))=1,INDEX('MEP amendments'!$P$7:$P$315,MATCH($M235,'MEP amendments'!$AD$7:$AD$315,0)),"")</x:f>
        <x:v>1</x:v>
      </x:c>
      <x:c r="E235" s="60" t="n">
        <x:f>IF(AND(ISNUMBER(D235),INDEX('MEP amendments'!$T$7:$T$315,MATCH($M235,'MEP amendments'!$AD$7:$AD$315,0))="Yes"),1,0)</x:f>
        <x:v>1</x:v>
      </x:c>
      <x:c r="F235" s="60" t="str">
        <x:f>INDEX('MEP amendments'!$S$7:$S$315,MATCH($M235,'MEP amendments'!$AD$7:$AD$315,0))</x:f>
        <x:v>High</x:v>
      </x:c>
      <x:c r="G235" s="60" t="n">
        <x:f>COUNTIFS($A$7:$A$1047,A235,$B$7:$B$1047,B235,$E$7:$E$1047,1)</x:f>
        <x:v>26</x:v>
      </x:c>
      <x:c r="H235" s="67" t="n">
        <x:f>IF(E235=1,D235/G235,"")</x:f>
        <x:v>0.038461538461538464</x:v>
      </x:c>
      <x:c r="I235" s="60" t="n">
        <x:f>IF(AND(E235=1,COUNTIFS($A$7:A235,A235,$B$7:B235,B235,$E$7:E235,1)=1),1,0)</x:f>
        <x:v>0</x:v>
      </x:c>
      <x:c r="J235" s="63" t="str">
        <x:v>Official amendment</x:v>
      </x:c>
      <x:c r="K235" s="61" t="str">
        <x:v>Named signatories to tabled amendment</x:v>
      </x:c>
      <x:c r="L235" s="60" t="str">
        <x:v>No</x:v>
      </x:c>
      <x:c r="M235" s="60" t="str">
        <x:v>PET-MEP-238</x:v>
      </x:c>
    </x:row>
    <x:row r="236" ht="34" customHeight="1">
      <x:c r="A236" s="55" t="str">
        <x:v>Axel Voss</x:v>
      </x:c>
      <x:c r="B236" s="55" t="str">
        <x:v>Digital Omnibus</x:v>
      </x:c>
      <x:c r="C236" s="62" t="str">
        <x:v>Amendment 1269; Article 3 – paragraph 1 – point 10 Regulation (EU) 2016/679 Article 41a – paragraph 2 – point a</x:v>
      </x:c>
      <x:c r="D236" s="66" t="n">
        <x:f>IF(INDEX('MEP amendments'!$AE$7:$AE$315,MATCH($M236,'MEP amendments'!$AD$7:$AD$315,0))=1,INDEX('MEP amendments'!$P$7:$P$315,MATCH($M236,'MEP amendments'!$AD$7:$AD$315,0)),"")</x:f>
        <x:v>1</x:v>
      </x:c>
      <x:c r="E236" s="55" t="n">
        <x:f>IF(AND(ISNUMBER(D236),INDEX('MEP amendments'!$T$7:$T$315,MATCH($M236,'MEP amendments'!$AD$7:$AD$315,0))="Yes"),1,0)</x:f>
        <x:v>1</x:v>
      </x:c>
      <x:c r="F236" s="55" t="str">
        <x:f>INDEX('MEP amendments'!$S$7:$S$315,MATCH($M236,'MEP amendments'!$AD$7:$AD$315,0))</x:f>
        <x:v>High</x:v>
      </x:c>
      <x:c r="G236" s="55" t="n">
        <x:f>COUNTIFS($A$7:$A$1047,A236,$B$7:$B$1047,B236,$E$7:$E$1047,1)</x:f>
        <x:v>26</x:v>
      </x:c>
      <x:c r="H236" s="68" t="n">
        <x:f>IF(E236=1,D236/G236,"")</x:f>
        <x:v>0.038461538461538464</x:v>
      </x:c>
      <x:c r="I236" s="55" t="n">
        <x:f>IF(AND(E236=1,COUNTIFS($A$7:A236,A236,$B$7:B236,B236,$E$7:E236,1)=1),1,0)</x:f>
        <x:v>0</x:v>
      </x:c>
      <x:c r="J236" s="64" t="str">
        <x:v>Official amendment</x:v>
      </x:c>
      <x:c r="K236" s="62" t="str">
        <x:v>Named signatories to tabled amendment</x:v>
      </x:c>
      <x:c r="L236" s="55" t="str">
        <x:v>Yes</x:v>
      </x:c>
      <x:c r="M236" s="55" t="str">
        <x:v>PET-MEP-240</x:v>
      </x:c>
    </x:row>
    <x:row r="237" ht="34" customHeight="1">
      <x:c r="A237" s="60" t="str">
        <x:v>Axel Voss</x:v>
      </x:c>
      <x:c r="B237" s="60" t="str">
        <x:v>Digital Omnibus</x:v>
      </x:c>
      <x:c r="C237" s="61" t="str">
        <x:v>Amendment 1275; Article 3 – paragraph 1 – point 10 Regulation (EU) 2016/679 Article 41a – paragraph 2 – point b</x:v>
      </x:c>
      <x:c r="D237" s="65" t="n">
        <x:f>IF(INDEX('MEP amendments'!$AE$7:$AE$315,MATCH($M237,'MEP amendments'!$AD$7:$AD$315,0))=1,INDEX('MEP amendments'!$P$7:$P$315,MATCH($M237,'MEP amendments'!$AD$7:$AD$315,0)),"")</x:f>
        <x:v>0</x:v>
      </x:c>
      <x:c r="E237" s="60" t="n">
        <x:f>IF(AND(ISNUMBER(D237),INDEX('MEP amendments'!$T$7:$T$315,MATCH($M237,'MEP amendments'!$AD$7:$AD$315,0))="Yes"),1,0)</x:f>
        <x:v>1</x:v>
      </x:c>
      <x:c r="F237" s="60" t="str">
        <x:f>INDEX('MEP amendments'!$S$7:$S$315,MATCH($M237,'MEP amendments'!$AD$7:$AD$315,0))</x:f>
        <x:v>High</x:v>
      </x:c>
      <x:c r="G237" s="60" t="n">
        <x:f>COUNTIFS($A$7:$A$1047,A237,$B$7:$B$1047,B237,$E$7:$E$1047,1)</x:f>
        <x:v>26</x:v>
      </x:c>
      <x:c r="H237" s="67" t="n">
        <x:f>IF(E237=1,D237/G237,"")</x:f>
        <x:v>0</x:v>
      </x:c>
      <x:c r="I237" s="60" t="n">
        <x:f>IF(AND(E237=1,COUNTIFS($A$7:A237,A237,$B$7:B237,B237,$E$7:E237,1)=1),1,0)</x:f>
        <x:v>0</x:v>
      </x:c>
      <x:c r="J237" s="63" t="str">
        <x:v>Official amendment</x:v>
      </x:c>
      <x:c r="K237" s="61" t="str">
        <x:v>Named signatories to tabled amendment</x:v>
      </x:c>
      <x:c r="L237" s="60" t="str">
        <x:v>No</x:v>
      </x:c>
      <x:c r="M237" s="60" t="str">
        <x:v>PET-MEP-246</x:v>
      </x:c>
    </x:row>
    <x:row r="238" ht="34" customHeight="1">
      <x:c r="A238" s="55" t="str">
        <x:v>Axel Voss</x:v>
      </x:c>
      <x:c r="B238" s="55" t="str">
        <x:v>Digital Omnibus</x:v>
      </x:c>
      <x:c r="C238" s="62" t="str">
        <x:v>Amendment 1280; Article 3 – paragraph 1 – point 10 Regulation (EU) 2016/679 Article 41a – paragraph 2 – point b</x:v>
      </x:c>
      <x:c r="D238" s="66" t="str">
        <x:f>IF(INDEX('MEP amendments'!$AE$7:$AE$315,MATCH($M238,'MEP amendments'!$AD$7:$AD$315,0))=1,INDEX('MEP amendments'!$P$7:$P$315,MATCH($M238,'MEP amendments'!$AD$7:$AD$315,0)),"")</x:f>
      </x:c>
      <x:c r="E238" s="55" t="n">
        <x:f>IF(AND(ISNUMBER(D238),INDEX('MEP amendments'!$T$7:$T$315,MATCH($M238,'MEP amendments'!$AD$7:$AD$315,0))="Yes"),1,0)</x:f>
        <x:v>0</x:v>
      </x:c>
      <x:c r="F238" s="55" t="str">
        <x:f>INDEX('MEP amendments'!$S$7:$S$315,MATCH($M238,'MEP amendments'!$AD$7:$AD$315,0))</x:f>
        <x:v>Low</x:v>
      </x:c>
      <x:c r="G238" s="55" t="n">
        <x:f>COUNTIFS($A$7:$A$1047,A238,$B$7:$B$1047,B238,$E$7:$E$1047,1)</x:f>
        <x:v>26</x:v>
      </x:c>
      <x:c r="H238" s="68" t="str">
        <x:f>IF(E238=1,D238/G238,"")</x:f>
      </x:c>
      <x:c r="I238" s="55" t="n">
        <x:f>IF(AND(E238=1,COUNTIFS($A$7:A238,A238,$B$7:B238,B238,$E$7:E238,1)=1),1,0)</x:f>
        <x:v>0</x:v>
      </x:c>
      <x:c r="J238" s="64" t="str">
        <x:v>Official amendment</x:v>
      </x:c>
      <x:c r="K238" s="62" t="str">
        <x:v>Named signatories to tabled amendment</x:v>
      </x:c>
      <x:c r="L238" s="55" t="str">
        <x:v>No</x:v>
      </x:c>
      <x:c r="M238" s="55" t="str">
        <x:v>PET-MEP-251</x:v>
      </x:c>
    </x:row>
    <x:row r="239" ht="34" customHeight="1">
      <x:c r="A239" s="60" t="str">
        <x:v>Axel Voss</x:v>
      </x:c>
      <x:c r="B239" s="60" t="str">
        <x:v>Digital Omnibus</x:v>
      </x:c>
      <x:c r="C239" s="61" t="str">
        <x:v>Amendment 1281; Article 3 – paragraph 1 – point 10 Regulation (EU) 2016/679 Article 41a – paragraph 2 – point ba (new)</x:v>
      </x:c>
      <x:c r="D239" s="65" t="n">
        <x:f>IF(INDEX('MEP amendments'!$AE$7:$AE$315,MATCH($M239,'MEP amendments'!$AD$7:$AD$315,0))=1,INDEX('MEP amendments'!$P$7:$P$315,MATCH($M239,'MEP amendments'!$AD$7:$AD$315,0)),"")</x:f>
        <x:v>1</x:v>
      </x:c>
      <x:c r="E239" s="60" t="n">
        <x:f>IF(AND(ISNUMBER(D239),INDEX('MEP amendments'!$T$7:$T$315,MATCH($M239,'MEP amendments'!$AD$7:$AD$315,0))="Yes"),1,0)</x:f>
        <x:v>1</x:v>
      </x:c>
      <x:c r="F239" s="60" t="str">
        <x:f>INDEX('MEP amendments'!$S$7:$S$315,MATCH($M239,'MEP amendments'!$AD$7:$AD$315,0))</x:f>
        <x:v>High</x:v>
      </x:c>
      <x:c r="G239" s="60" t="n">
        <x:f>COUNTIFS($A$7:$A$1047,A239,$B$7:$B$1047,B239,$E$7:$E$1047,1)</x:f>
        <x:v>26</x:v>
      </x:c>
      <x:c r="H239" s="67" t="n">
        <x:f>IF(E239=1,D239/G239,"")</x:f>
        <x:v>0.038461538461538464</x:v>
      </x:c>
      <x:c r="I239" s="60" t="n">
        <x:f>IF(AND(E239=1,COUNTIFS($A$7:A239,A239,$B$7:B239,B239,$E$7:E239,1)=1),1,0)</x:f>
        <x:v>0</x:v>
      </x:c>
      <x:c r="J239" s="63" t="str">
        <x:v>Official amendment</x:v>
      </x:c>
      <x:c r="K239" s="61" t="str">
        <x:v>Named signatories to tabled amendment</x:v>
      </x:c>
      <x:c r="L239" s="60" t="str">
        <x:v>No</x:v>
      </x:c>
      <x:c r="M239" s="60" t="str">
        <x:v>PET-MEP-252</x:v>
      </x:c>
    </x:row>
    <x:row r="240" ht="34" customHeight="1">
      <x:c r="A240" s="55" t="str">
        <x:v>Axel Voss</x:v>
      </x:c>
      <x:c r="B240" s="55" t="str">
        <x:v>Digital Omnibus</x:v>
      </x:c>
      <x:c r="C240" s="62" t="str">
        <x:v>Amendment 1282; Article 3 – paragraph 1 – point 10 Regulation (EU) 2016/679 Article 41a – paragraph 2 – point ba (new)</x:v>
      </x:c>
      <x:c r="D240" s="66" t="n">
        <x:f>IF(INDEX('MEP amendments'!$AE$7:$AE$315,MATCH($M240,'MEP amendments'!$AD$7:$AD$315,0))=1,INDEX('MEP amendments'!$P$7:$P$315,MATCH($M240,'MEP amendments'!$AD$7:$AD$315,0)),"")</x:f>
        <x:v>0</x:v>
      </x:c>
      <x:c r="E240" s="55" t="n">
        <x:f>IF(AND(ISNUMBER(D240),INDEX('MEP amendments'!$T$7:$T$315,MATCH($M240,'MEP amendments'!$AD$7:$AD$315,0))="Yes"),1,0)</x:f>
        <x:v>1</x:v>
      </x:c>
      <x:c r="F240" s="55" t="str">
        <x:f>INDEX('MEP amendments'!$S$7:$S$315,MATCH($M240,'MEP amendments'!$AD$7:$AD$315,0))</x:f>
        <x:v>High</x:v>
      </x:c>
      <x:c r="G240" s="55" t="n">
        <x:f>COUNTIFS($A$7:$A$1047,A240,$B$7:$B$1047,B240,$E$7:$E$1047,1)</x:f>
        <x:v>26</x:v>
      </x:c>
      <x:c r="H240" s="68" t="n">
        <x:f>IF(E240=1,D240/G240,"")</x:f>
        <x:v>0</x:v>
      </x:c>
      <x:c r="I240" s="55" t="n">
        <x:f>IF(AND(E240=1,COUNTIFS($A$7:A240,A240,$B$7:B240,B240,$E$7:E240,1)=1),1,0)</x:f>
        <x:v>0</x:v>
      </x:c>
      <x:c r="J240" s="64" t="str">
        <x:v>Official amendment</x:v>
      </x:c>
      <x:c r="K240" s="62" t="str">
        <x:v>Named signatories to tabled amendment</x:v>
      </x:c>
      <x:c r="L240" s="55" t="str">
        <x:v>No</x:v>
      </x:c>
      <x:c r="M240" s="55" t="str">
        <x:v>PET-MEP-253</x:v>
      </x:c>
    </x:row>
    <x:row r="241" ht="34" customHeight="1">
      <x:c r="A241" s="60" t="str">
        <x:v>Axel Voss</x:v>
      </x:c>
      <x:c r="B241" s="60" t="str">
        <x:v>Digital Omnibus</x:v>
      </x:c>
      <x:c r="C241" s="61" t="str">
        <x:v>Amendment 1283; Article 3 – paragraph 1 – point 10 Regulation (EU) 2016/679 Article 41a – paragraph 2 – point bb (new)</x:v>
      </x:c>
      <x:c r="D241" s="65" t="n">
        <x:f>IF(INDEX('MEP amendments'!$AE$7:$AE$315,MATCH($M241,'MEP amendments'!$AD$7:$AD$315,0))=1,INDEX('MEP amendments'!$P$7:$P$315,MATCH($M241,'MEP amendments'!$AD$7:$AD$315,0)),"")</x:f>
        <x:v>0</x:v>
      </x:c>
      <x:c r="E241" s="60" t="n">
        <x:f>IF(AND(ISNUMBER(D241),INDEX('MEP amendments'!$T$7:$T$315,MATCH($M241,'MEP amendments'!$AD$7:$AD$315,0))="Yes"),1,0)</x:f>
        <x:v>1</x:v>
      </x:c>
      <x:c r="F241" s="60" t="str">
        <x:f>INDEX('MEP amendments'!$S$7:$S$315,MATCH($M241,'MEP amendments'!$AD$7:$AD$315,0))</x:f>
        <x:v>High</x:v>
      </x:c>
      <x:c r="G241" s="60" t="n">
        <x:f>COUNTIFS($A$7:$A$1047,A241,$B$7:$B$1047,B241,$E$7:$E$1047,1)</x:f>
        <x:v>26</x:v>
      </x:c>
      <x:c r="H241" s="67" t="n">
        <x:f>IF(E241=1,D241/G241,"")</x:f>
        <x:v>0</x:v>
      </x:c>
      <x:c r="I241" s="60" t="n">
        <x:f>IF(AND(E241=1,COUNTIFS($A$7:A241,A241,$B$7:B241,B241,$E$7:E241,1)=1),1,0)</x:f>
        <x:v>0</x:v>
      </x:c>
      <x:c r="J241" s="63" t="str">
        <x:v>Official amendment</x:v>
      </x:c>
      <x:c r="K241" s="61" t="str">
        <x:v>Named signatories to tabled amendment</x:v>
      </x:c>
      <x:c r="L241" s="60" t="str">
        <x:v>No</x:v>
      </x:c>
      <x:c r="M241" s="60" t="str">
        <x:v>PET-MEP-254</x:v>
      </x:c>
    </x:row>
    <x:row r="242" ht="34" customHeight="1">
      <x:c r="A242" s="55" t="str">
        <x:v>Axel Voss</x:v>
      </x:c>
      <x:c r="B242" s="55" t="str">
        <x:v>Digital Omnibus</x:v>
      </x:c>
      <x:c r="C242" s="62" t="str">
        <x:v>Amendment 1284; Article 3 – paragraph 1 – point 10 Regulation (EU) 2016/679 Article 41a – paragraph 2 – point bc (new)</x:v>
      </x:c>
      <x:c r="D242" s="66" t="n">
        <x:f>IF(INDEX('MEP amendments'!$AE$7:$AE$315,MATCH($M242,'MEP amendments'!$AD$7:$AD$315,0))=1,INDEX('MEP amendments'!$P$7:$P$315,MATCH($M242,'MEP amendments'!$AD$7:$AD$315,0)),"")</x:f>
        <x:v>0</x:v>
      </x:c>
      <x:c r="E242" s="55" t="n">
        <x:f>IF(AND(ISNUMBER(D242),INDEX('MEP amendments'!$T$7:$T$315,MATCH($M242,'MEP amendments'!$AD$7:$AD$315,0))="Yes"),1,0)</x:f>
        <x:v>1</x:v>
      </x:c>
      <x:c r="F242" s="55" t="str">
        <x:f>INDEX('MEP amendments'!$S$7:$S$315,MATCH($M242,'MEP amendments'!$AD$7:$AD$315,0))</x:f>
        <x:v>High</x:v>
      </x:c>
      <x:c r="G242" s="55" t="n">
        <x:f>COUNTIFS($A$7:$A$1047,A242,$B$7:$B$1047,B242,$E$7:$E$1047,1)</x:f>
        <x:v>26</x:v>
      </x:c>
      <x:c r="H242" s="68" t="n">
        <x:f>IF(E242=1,D242/G242,"")</x:f>
        <x:v>0</x:v>
      </x:c>
      <x:c r="I242" s="55" t="n">
        <x:f>IF(AND(E242=1,COUNTIFS($A$7:A242,A242,$B$7:B242,B242,$E$7:E242,1)=1),1,0)</x:f>
        <x:v>0</x:v>
      </x:c>
      <x:c r="J242" s="64" t="str">
        <x:v>Official amendment</x:v>
      </x:c>
      <x:c r="K242" s="62" t="str">
        <x:v>Named signatories to tabled amendment</x:v>
      </x:c>
      <x:c r="L242" s="55" t="str">
        <x:v>No</x:v>
      </x:c>
      <x:c r="M242" s="55" t="str">
        <x:v>PET-MEP-255</x:v>
      </x:c>
    </x:row>
    <x:row r="243" ht="34" customHeight="1">
      <x:c r="A243" s="60" t="str">
        <x:v>Axel Voss</x:v>
      </x:c>
      <x:c r="B243" s="60" t="str">
        <x:v>Digital Omnibus</x:v>
      </x:c>
      <x:c r="C243" s="61" t="str">
        <x:v>Amendment 1285; Article 3 – paragraph 1 – point 10 Regulation (EU) 2016/679 Article 41a – paragraph 2 – point bd (new)</x:v>
      </x:c>
      <x:c r="D243" s="65" t="n">
        <x:f>IF(INDEX('MEP amendments'!$AE$7:$AE$315,MATCH($M243,'MEP amendments'!$AD$7:$AD$315,0))=1,INDEX('MEP amendments'!$P$7:$P$315,MATCH($M243,'MEP amendments'!$AD$7:$AD$315,0)),"")</x:f>
        <x:v>0</x:v>
      </x:c>
      <x:c r="E243" s="60" t="n">
        <x:f>IF(AND(ISNUMBER(D243),INDEX('MEP amendments'!$T$7:$T$315,MATCH($M243,'MEP amendments'!$AD$7:$AD$315,0))="Yes"),1,0)</x:f>
        <x:v>1</x:v>
      </x:c>
      <x:c r="F243" s="60" t="str">
        <x:f>INDEX('MEP amendments'!$S$7:$S$315,MATCH($M243,'MEP amendments'!$AD$7:$AD$315,0))</x:f>
        <x:v>High</x:v>
      </x:c>
      <x:c r="G243" s="60" t="n">
        <x:f>COUNTIFS($A$7:$A$1047,A243,$B$7:$B$1047,B243,$E$7:$E$1047,1)</x:f>
        <x:v>26</x:v>
      </x:c>
      <x:c r="H243" s="67" t="n">
        <x:f>IF(E243=1,D243/G243,"")</x:f>
        <x:v>0</x:v>
      </x:c>
      <x:c r="I243" s="60" t="n">
        <x:f>IF(AND(E243=1,COUNTIFS($A$7:A243,A243,$B$7:B243,B243,$E$7:E243,1)=1),1,0)</x:f>
        <x:v>0</x:v>
      </x:c>
      <x:c r="J243" s="63" t="str">
        <x:v>Official amendment</x:v>
      </x:c>
      <x:c r="K243" s="61" t="str">
        <x:v>Named signatories to tabled amendment</x:v>
      </x:c>
      <x:c r="L243" s="60" t="str">
        <x:v>No</x:v>
      </x:c>
      <x:c r="M243" s="60" t="str">
        <x:v>PET-MEP-256</x:v>
      </x:c>
    </x:row>
    <x:row r="244" ht="34" customHeight="1">
      <x:c r="A244" s="55" t="str">
        <x:v>Axel Voss</x:v>
      </x:c>
      <x:c r="B244" s="55" t="str">
        <x:v>Digital Omnibus</x:v>
      </x:c>
      <x:c r="C244" s="62" t="str">
        <x:v>Amendment 1289; Article 3 – paragraph 1 – point 10 Regulation (EU) 2016/679 Article 41a – paragraph 3</x:v>
      </x:c>
      <x:c r="D244" s="66" t="n">
        <x:f>IF(INDEX('MEP amendments'!$AE$7:$AE$315,MATCH($M244,'MEP amendments'!$AD$7:$AD$315,0))=1,INDEX('MEP amendments'!$P$7:$P$315,MATCH($M244,'MEP amendments'!$AD$7:$AD$315,0)),"")</x:f>
        <x:v>1</x:v>
      </x:c>
      <x:c r="E244" s="55" t="n">
        <x:f>IF(AND(ISNUMBER(D244),INDEX('MEP amendments'!$T$7:$T$315,MATCH($M244,'MEP amendments'!$AD$7:$AD$315,0))="Yes"),1,0)</x:f>
        <x:v>1</x:v>
      </x:c>
      <x:c r="F244" s="55" t="str">
        <x:f>INDEX('MEP amendments'!$S$7:$S$315,MATCH($M244,'MEP amendments'!$AD$7:$AD$315,0))</x:f>
        <x:v>High</x:v>
      </x:c>
      <x:c r="G244" s="55" t="n">
        <x:f>COUNTIFS($A$7:$A$1047,A244,$B$7:$B$1047,B244,$E$7:$E$1047,1)</x:f>
        <x:v>26</x:v>
      </x:c>
      <x:c r="H244" s="68" t="n">
        <x:f>IF(E244=1,D244/G244,"")</x:f>
        <x:v>0.038461538461538464</x:v>
      </x:c>
      <x:c r="I244" s="55" t="n">
        <x:f>IF(AND(E244=1,COUNTIFS($A$7:A244,A244,$B$7:B244,B244,$E$7:E244,1)=1),1,0)</x:f>
        <x:v>0</x:v>
      </x:c>
      <x:c r="J244" s="64" t="str">
        <x:v>Official amendment</x:v>
      </x:c>
      <x:c r="K244" s="62" t="str">
        <x:v>Named signatories to tabled amendment</x:v>
      </x:c>
      <x:c r="L244" s="55" t="str">
        <x:v>No</x:v>
      </x:c>
      <x:c r="M244" s="55" t="str">
        <x:v>PET-MEP-260</x:v>
      </x:c>
    </x:row>
    <x:row r="245" ht="34" customHeight="1">
      <x:c r="A245" s="60" t="str">
        <x:v>Axel Voss</x:v>
      </x:c>
      <x:c r="B245" s="60" t="str">
        <x:v>Digital Omnibus</x:v>
      </x:c>
      <x:c r="C245" s="61" t="str">
        <x:v>Amendment 1293; Article 3 – paragraph 1 – point 10 Regulation (EU) 2016/679 Article 41a – paragraph 3</x:v>
      </x:c>
      <x:c r="D245" s="65" t="str">
        <x:f>IF(INDEX('MEP amendments'!$AE$7:$AE$315,MATCH($M245,'MEP amendments'!$AD$7:$AD$315,0))=1,INDEX('MEP amendments'!$P$7:$P$315,MATCH($M245,'MEP amendments'!$AD$7:$AD$315,0)),"")</x:f>
      </x:c>
      <x:c r="E245" s="60" t="n">
        <x:f>IF(AND(ISNUMBER(D245),INDEX('MEP amendments'!$T$7:$T$315,MATCH($M245,'MEP amendments'!$AD$7:$AD$315,0))="Yes"),1,0)</x:f>
        <x:v>0</x:v>
      </x:c>
      <x:c r="F245" s="60" t="str">
        <x:f>INDEX('MEP amendments'!$S$7:$S$315,MATCH($M245,'MEP amendments'!$AD$7:$AD$315,0))</x:f>
        <x:v>Low</x:v>
      </x:c>
      <x:c r="G245" s="60" t="n">
        <x:f>COUNTIFS($A$7:$A$1047,A245,$B$7:$B$1047,B245,$E$7:$E$1047,1)</x:f>
        <x:v>26</x:v>
      </x:c>
      <x:c r="H245" s="67" t="str">
        <x:f>IF(E245=1,D245/G245,"")</x:f>
      </x:c>
      <x:c r="I245" s="60" t="n">
        <x:f>IF(AND(E245=1,COUNTIFS($A$7:A245,A245,$B$7:B245,B245,$E$7:E245,1)=1),1,0)</x:f>
        <x:v>0</x:v>
      </x:c>
      <x:c r="J245" s="63" t="str">
        <x:v>Official amendment</x:v>
      </x:c>
      <x:c r="K245" s="61" t="str">
        <x:v>Named signatories to tabled amendment</x:v>
      </x:c>
      <x:c r="L245" s="60" t="str">
        <x:v>No</x:v>
      </x:c>
      <x:c r="M245" s="60" t="str">
        <x:v>PET-MEP-264</x:v>
      </x:c>
    </x:row>
    <x:row r="246" ht="34" customHeight="1">
      <x:c r="A246" s="55" t="str">
        <x:v>Axel Voss</x:v>
      </x:c>
      <x:c r="B246" s="55" t="str">
        <x:v>Digital Omnibus</x:v>
      </x:c>
      <x:c r="C246" s="62" t="str">
        <x:v>Amendment 1297; Article 3 – paragraph 1 – point 10 Regulation (EU) 2016/679 Article 41 – paragraph 4</x:v>
      </x:c>
      <x:c r="D246" s="66" t="n">
        <x:f>IF(INDEX('MEP amendments'!$AE$7:$AE$315,MATCH($M246,'MEP amendments'!$AD$7:$AD$315,0))=1,INDEX('MEP amendments'!$P$7:$P$315,MATCH($M246,'MEP amendments'!$AD$7:$AD$315,0)),"")</x:f>
        <x:v>0</x:v>
      </x:c>
      <x:c r="E246" s="55" t="n">
        <x:f>IF(AND(ISNUMBER(D246),INDEX('MEP amendments'!$T$7:$T$315,MATCH($M246,'MEP amendments'!$AD$7:$AD$315,0))="Yes"),1,0)</x:f>
        <x:v>1</x:v>
      </x:c>
      <x:c r="F246" s="55" t="str">
        <x:f>INDEX('MEP amendments'!$S$7:$S$315,MATCH($M246,'MEP amendments'!$AD$7:$AD$315,0))</x:f>
        <x:v>High</x:v>
      </x:c>
      <x:c r="G246" s="55" t="n">
        <x:f>COUNTIFS($A$7:$A$1047,A246,$B$7:$B$1047,B246,$E$7:$E$1047,1)</x:f>
        <x:v>26</x:v>
      </x:c>
      <x:c r="H246" s="68" t="n">
        <x:f>IF(E246=1,D246/G246,"")</x:f>
        <x:v>0</x:v>
      </x:c>
      <x:c r="I246" s="55" t="n">
        <x:f>IF(AND(E246=1,COUNTIFS($A$7:A246,A246,$B$7:B246,B246,$E$7:E246,1)=1),1,0)</x:f>
        <x:v>0</x:v>
      </x:c>
      <x:c r="J246" s="64" t="str">
        <x:v>Official amendment</x:v>
      </x:c>
      <x:c r="K246" s="62" t="str">
        <x:v>Named signatories to tabled amendment</x:v>
      </x:c>
      <x:c r="L246" s="55" t="str">
        <x:v>No</x:v>
      </x:c>
      <x:c r="M246" s="55" t="str">
        <x:v>PET-MEP-268</x:v>
      </x:c>
    </x:row>
    <x:row r="247" ht="34" customHeight="1">
      <x:c r="A247" s="60" t="str">
        <x:v>Axel Voss</x:v>
      </x:c>
      <x:c r="B247" s="60" t="str">
        <x:v>Digital Omnibus</x:v>
      </x:c>
      <x:c r="C247" s="61" t="str">
        <x:v>Amendment 1300; Article 3 – paragraph 1 – point 10 Regulation (EU) 2016/679 Article 41a – paragraph 5</x:v>
      </x:c>
      <x:c r="D247" s="65" t="n">
        <x:f>IF(INDEX('MEP amendments'!$AE$7:$AE$315,MATCH($M247,'MEP amendments'!$AD$7:$AD$315,0))=1,INDEX('MEP amendments'!$P$7:$P$315,MATCH($M247,'MEP amendments'!$AD$7:$AD$315,0)),"")</x:f>
        <x:v>0</x:v>
      </x:c>
      <x:c r="E247" s="60" t="n">
        <x:f>IF(AND(ISNUMBER(D247),INDEX('MEP amendments'!$T$7:$T$315,MATCH($M247,'MEP amendments'!$AD$7:$AD$315,0))="Yes"),1,0)</x:f>
        <x:v>1</x:v>
      </x:c>
      <x:c r="F247" s="60" t="str">
        <x:f>INDEX('MEP amendments'!$S$7:$S$315,MATCH($M247,'MEP amendments'!$AD$7:$AD$315,0))</x:f>
        <x:v>High</x:v>
      </x:c>
      <x:c r="G247" s="60" t="n">
        <x:f>COUNTIFS($A$7:$A$1047,A247,$B$7:$B$1047,B247,$E$7:$E$1047,1)</x:f>
        <x:v>26</x:v>
      </x:c>
      <x:c r="H247" s="67" t="n">
        <x:f>IF(E247=1,D247/G247,"")</x:f>
        <x:v>0</x:v>
      </x:c>
      <x:c r="I247" s="60" t="n">
        <x:f>IF(AND(E247=1,COUNTIFS($A$7:A247,A247,$B$7:B247,B247,$E$7:E247,1)=1),1,0)</x:f>
        <x:v>0</x:v>
      </x:c>
      <x:c r="J247" s="63" t="str">
        <x:v>Official amendment</x:v>
      </x:c>
      <x:c r="K247" s="61" t="str">
        <x:v>Named signatories to tabled amendment</x:v>
      </x:c>
      <x:c r="L247" s="60" t="str">
        <x:v>No</x:v>
      </x:c>
      <x:c r="M247" s="60" t="str">
        <x:v>PET-MEP-271</x:v>
      </x:c>
    </x:row>
    <x:row r="248" ht="34" customHeight="1">
      <x:c r="A248" s="55" t="str">
        <x:v>Axel Voss</x:v>
      </x:c>
      <x:c r="B248" s="55" t="str">
        <x:v>Digital Omnibus</x:v>
      </x:c>
      <x:c r="C248" s="62" t="str">
        <x:v>Amendment 1405; Article 3 – paragraph 1 – point 15 Regulation (EU) 2016/679 Article 88a – paragraph 3 – point da (new)</x:v>
      </x:c>
      <x:c r="D248" s="66" t="n">
        <x:f>IF(INDEX('MEP amendments'!$AE$7:$AE$315,MATCH($M248,'MEP amendments'!$AD$7:$AD$315,0))=1,INDEX('MEP amendments'!$P$7:$P$315,MATCH($M248,'MEP amendments'!$AD$7:$AD$315,0)),"")</x:f>
        <x:v>2</x:v>
      </x:c>
      <x:c r="E248" s="55" t="n">
        <x:f>IF(AND(ISNUMBER(D248),INDEX('MEP amendments'!$T$7:$T$315,MATCH($M248,'MEP amendments'!$AD$7:$AD$315,0))="Yes"),1,0)</x:f>
        <x:v>1</x:v>
      </x:c>
      <x:c r="F248" s="55" t="str">
        <x:f>INDEX('MEP amendments'!$S$7:$S$315,MATCH($M248,'MEP amendments'!$AD$7:$AD$315,0))</x:f>
        <x:v>High</x:v>
      </x:c>
      <x:c r="G248" s="55" t="n">
        <x:f>COUNTIFS($A$7:$A$1047,A248,$B$7:$B$1047,B248,$E$7:$E$1047,1)</x:f>
        <x:v>26</x:v>
      </x:c>
      <x:c r="H248" s="68" t="n">
        <x:f>IF(E248=1,D248/G248,"")</x:f>
        <x:v>0.07692307692307693</x:v>
      </x:c>
      <x:c r="I248" s="55" t="n">
        <x:f>IF(AND(E248=1,COUNTIFS($A$7:A248,A248,$B$7:B248,B248,$E$7:E248,1)=1),1,0)</x:f>
        <x:v>0</x:v>
      </x:c>
      <x:c r="J248" s="64" t="str">
        <x:v>Official amendment</x:v>
      </x:c>
      <x:c r="K248" s="62" t="str">
        <x:v>Named signatories to tabled amendment</x:v>
      </x:c>
      <x:c r="L248" s="55" t="str">
        <x:v>Yes</x:v>
      </x:c>
      <x:c r="M248" s="55" t="str">
        <x:v>PET-MEP-279</x:v>
      </x:c>
    </x:row>
    <x:row r="249" ht="34" customHeight="1">
      <x:c r="A249" s="60" t="str">
        <x:v>Axel Voss</x:v>
      </x:c>
      <x:c r="B249" s="60" t="str">
        <x:v>Digital Omnibus</x:v>
      </x:c>
      <x:c r="C249" s="61" t="str">
        <x:v>Amendment 1597; Article 3(1)(15b); GDPR Article 88d(2) (new)</x:v>
      </x:c>
      <x:c r="D249" s="65" t="n">
        <x:f>IF(INDEX('MEP amendments'!$AE$7:$AE$315,MATCH($M249,'MEP amendments'!$AD$7:$AD$315,0))=1,INDEX('MEP amendments'!$P$7:$P$315,MATCH($M249,'MEP amendments'!$AD$7:$AD$315,0)),"")</x:f>
        <x:v>2</x:v>
      </x:c>
      <x:c r="E249" s="60" t="n">
        <x:f>IF(AND(ISNUMBER(D249),INDEX('MEP amendments'!$T$7:$T$315,MATCH($M249,'MEP amendments'!$AD$7:$AD$315,0))="Yes"),1,0)</x:f>
        <x:v>1</x:v>
      </x:c>
      <x:c r="F249" s="60" t="str">
        <x:f>INDEX('MEP amendments'!$S$7:$S$315,MATCH($M249,'MEP amendments'!$AD$7:$AD$315,0))</x:f>
        <x:v>High</x:v>
      </x:c>
      <x:c r="G249" s="60" t="n">
        <x:f>COUNTIFS($A$7:$A$1047,A249,$B$7:$B$1047,B249,$E$7:$E$1047,1)</x:f>
        <x:v>26</x:v>
      </x:c>
      <x:c r="H249" s="67" t="n">
        <x:f>IF(E249=1,D249/G249,"")</x:f>
        <x:v>0.07692307692307693</x:v>
      </x:c>
      <x:c r="I249" s="60" t="n">
        <x:f>IF(AND(E249=1,COUNTIFS($A$7:A249,A249,$B$7:B249,B249,$E$7:E249,1)=1),1,0)</x:f>
        <x:v>0</x:v>
      </x:c>
      <x:c r="J249" s="63" t="str">
        <x:v>Official amendment</x:v>
      </x:c>
      <x:c r="K249" s="61" t="str">
        <x:v>Named signatories to tabled amendment</x:v>
      </x:c>
      <x:c r="L249" s="60" t="str">
        <x:v>No</x:v>
      </x:c>
      <x:c r="M249" s="60" t="str">
        <x:v>PET-MEP-292</x:v>
      </x:c>
    </x:row>
    <x:row r="250" ht="34" customHeight="1">
      <x:c r="A250" s="55" t="str">
        <x:v>Axel Voss</x:v>
      </x:c>
      <x:c r="B250" s="55" t="str">
        <x:v>Digital Omnibus</x:v>
      </x:c>
      <x:c r="C250" s="62" t="str">
        <x:v>Amendment 1598; Article 3(1)(15c); GDPR Article 88g(1)(b) (new)</x:v>
      </x:c>
      <x:c r="D250" s="66" t="n">
        <x:f>IF(INDEX('MEP amendments'!$AE$7:$AE$315,MATCH($M250,'MEP amendments'!$AD$7:$AD$315,0))=1,INDEX('MEP amendments'!$P$7:$P$315,MATCH($M250,'MEP amendments'!$AD$7:$AD$315,0)),"")</x:f>
        <x:v>1</x:v>
      </x:c>
      <x:c r="E250" s="55" t="n">
        <x:f>IF(AND(ISNUMBER(D250),INDEX('MEP amendments'!$T$7:$T$315,MATCH($M250,'MEP amendments'!$AD$7:$AD$315,0))="Yes"),1,0)</x:f>
        <x:v>1</x:v>
      </x:c>
      <x:c r="F250" s="55" t="str">
        <x:f>INDEX('MEP amendments'!$S$7:$S$315,MATCH($M250,'MEP amendments'!$AD$7:$AD$315,0))</x:f>
        <x:v>Medium</x:v>
      </x:c>
      <x:c r="G250" s="55" t="n">
        <x:f>COUNTIFS($A$7:$A$1047,A250,$B$7:$B$1047,B250,$E$7:$E$1047,1)</x:f>
        <x:v>26</x:v>
      </x:c>
      <x:c r="H250" s="68" t="n">
        <x:f>IF(E250=1,D250/G250,"")</x:f>
        <x:v>0.038461538461538464</x:v>
      </x:c>
      <x:c r="I250" s="55" t="n">
        <x:f>IF(AND(E250=1,COUNTIFS($A$7:A250,A250,$B$7:B250,B250,$E$7:E250,1)=1),1,0)</x:f>
        <x:v>0</x:v>
      </x:c>
      <x:c r="J250" s="64" t="str">
        <x:v>Official amendment</x:v>
      </x:c>
      <x:c r="K250" s="62" t="str">
        <x:v>Named signatories to tabled amendment</x:v>
      </x:c>
      <x:c r="L250" s="55" t="str">
        <x:v>Yes</x:v>
      </x:c>
      <x:c r="M250" s="55" t="str">
        <x:v>PET-MEP-293</x:v>
      </x:c>
    </x:row>
    <x:row r="251" ht="34" customHeight="1">
      <x:c r="A251" s="60" t="str">
        <x:v>Axel Voss</x:v>
      </x:c>
      <x:c r="B251" s="60" t="str">
        <x:v>Digital Omnibus</x:v>
      </x:c>
      <x:c r="C251" s="61" t="str">
        <x:v>Amendment 1595; Article 3(1)(15a); GDPR Annex 1a (new), justification</x:v>
      </x:c>
      <x:c r="D251" s="65" t="n">
        <x:f>IF(INDEX('MEP amendments'!$AE$7:$AE$315,MATCH($M251,'MEP amendments'!$AD$7:$AD$315,0))=1,INDEX('MEP amendments'!$P$7:$P$315,MATCH($M251,'MEP amendments'!$AD$7:$AD$315,0)),"")</x:f>
        <x:v>0</x:v>
      </x:c>
      <x:c r="E251" s="60" t="n">
        <x:f>IF(AND(ISNUMBER(D251),INDEX('MEP amendments'!$T$7:$T$315,MATCH($M251,'MEP amendments'!$AD$7:$AD$315,0))="Yes"),1,0)</x:f>
        <x:v>1</x:v>
      </x:c>
      <x:c r="F251" s="60" t="str">
        <x:f>INDEX('MEP amendments'!$S$7:$S$315,MATCH($M251,'MEP amendments'!$AD$7:$AD$315,0))</x:f>
        <x:v>High</x:v>
      </x:c>
      <x:c r="G251" s="60" t="n">
        <x:f>COUNTIFS($A$7:$A$1047,A251,$B$7:$B$1047,B251,$E$7:$E$1047,1)</x:f>
        <x:v>26</x:v>
      </x:c>
      <x:c r="H251" s="67" t="n">
        <x:f>IF(E251=1,D251/G251,"")</x:f>
        <x:v>0</x:v>
      </x:c>
      <x:c r="I251" s="60" t="n">
        <x:f>IF(AND(E251=1,COUNTIFS($A$7:A251,A251,$B$7:B251,B251,$E$7:E251,1)=1),1,0)</x:f>
        <x:v>0</x:v>
      </x:c>
      <x:c r="J251" s="63" t="str">
        <x:v>Official amendment</x:v>
      </x:c>
      <x:c r="K251" s="61" t="str">
        <x:v>Named signatories to tabled amendment</x:v>
      </x:c>
      <x:c r="L251" s="60" t="str">
        <x:v>No</x:v>
      </x:c>
      <x:c r="M251" s="60" t="str">
        <x:v>PET-MEP-307</x:v>
      </x:c>
    </x:row>
    <x:row r="252" ht="34" customHeight="1">
      <x:c r="A252" s="55" t="str">
        <x:v>Axel Voss</x:v>
      </x:c>
      <x:c r="B252" s="55" t="str">
        <x:v>Digital Omnibus</x:v>
      </x:c>
      <x:c r="C252" s="62" t="str">
        <x:v>Amendment 1721; Article 5 of proposal; ePrivacy Directive Article 5(3), introductory amendment; justification</x:v>
      </x:c>
      <x:c r="D252" s="66" t="str">
        <x:f>IF(INDEX('MEP amendments'!$AE$7:$AE$315,MATCH($M252,'MEP amendments'!$AD$7:$AD$315,0))=1,INDEX('MEP amendments'!$P$7:$P$315,MATCH($M252,'MEP amendments'!$AD$7:$AD$315,0)),"")</x:f>
      </x:c>
      <x:c r="E252" s="55" t="n">
        <x:f>IF(AND(ISNUMBER(D252),INDEX('MEP amendments'!$T$7:$T$315,MATCH($M252,'MEP amendments'!$AD$7:$AD$315,0))="Yes"),1,0)</x:f>
        <x:v>0</x:v>
      </x:c>
      <x:c r="F252" s="55" t="str">
        <x:f>INDEX('MEP amendments'!$S$7:$S$315,MATCH($M252,'MEP amendments'!$AD$7:$AD$315,0))</x:f>
        <x:v>Low</x:v>
      </x:c>
      <x:c r="G252" s="55" t="n">
        <x:f>COUNTIFS($A$7:$A$1047,A252,$B$7:$B$1047,B252,$E$7:$E$1047,1)</x:f>
        <x:v>26</x:v>
      </x:c>
      <x:c r="H252" s="68" t="str">
        <x:f>IF(E252=1,D252/G252,"")</x:f>
      </x:c>
      <x:c r="I252" s="55" t="n">
        <x:f>IF(AND(E252=1,COUNTIFS($A$7:A252,A252,$B$7:B252,B252,$E$7:E252,1)=1),1,0)</x:f>
        <x:v>0</x:v>
      </x:c>
      <x:c r="J252" s="64" t="str">
        <x:v>Official amendment</x:v>
      </x:c>
      <x:c r="K252" s="62" t="str">
        <x:v>Named signatories to tabled amendment</x:v>
      </x:c>
      <x:c r="L252" s="55" t="str">
        <x:v>No</x:v>
      </x:c>
      <x:c r="M252" s="55" t="str">
        <x:v>PET-MEP-308</x:v>
      </x:c>
    </x:row>
    <x:row r="253" ht="34" customHeight="1">
      <x:c r="A253" s="60" t="str">
        <x:v>Axel Voss</x:v>
      </x:c>
      <x:c r="B253" s="60" t="str">
        <x:v>Digital Omnibus</x:v>
      </x:c>
      <x:c r="C253" s="61" t="str">
        <x:v>Amendment 1730; Article 5 of proposal; ePrivacy Directive Article 5(3), new second subparagraph; justification</x:v>
      </x:c>
      <x:c r="D253" s="65" t="str">
        <x:f>IF(INDEX('MEP amendments'!$AE$7:$AE$315,MATCH($M253,'MEP amendments'!$AD$7:$AD$315,0))=1,INDEX('MEP amendments'!$P$7:$P$315,MATCH($M253,'MEP amendments'!$AD$7:$AD$315,0)),"")</x:f>
      </x:c>
      <x:c r="E253" s="60" t="n">
        <x:f>IF(AND(ISNUMBER(D253),INDEX('MEP amendments'!$T$7:$T$315,MATCH($M253,'MEP amendments'!$AD$7:$AD$315,0))="Yes"),1,0)</x:f>
        <x:v>0</x:v>
      </x:c>
      <x:c r="F253" s="60" t="str">
        <x:f>INDEX('MEP amendments'!$S$7:$S$315,MATCH($M253,'MEP amendments'!$AD$7:$AD$315,0))</x:f>
        <x:v>Low</x:v>
      </x:c>
      <x:c r="G253" s="60" t="n">
        <x:f>COUNTIFS($A$7:$A$1047,A253,$B$7:$B$1047,B253,$E$7:$E$1047,1)</x:f>
        <x:v>26</x:v>
      </x:c>
      <x:c r="H253" s="67" t="str">
        <x:f>IF(E253=1,D253/G253,"")</x:f>
      </x:c>
      <x:c r="I253" s="60" t="n">
        <x:f>IF(AND(E253=1,COUNTIFS($A$7:A253,A253,$B$7:B253,B253,$E$7:E253,1)=1),1,0)</x:f>
        <x:v>0</x:v>
      </x:c>
      <x:c r="J253" s="63" t="str">
        <x:v>Official amendment</x:v>
      </x:c>
      <x:c r="K253" s="61" t="str">
        <x:v>Named signatories to tabled amendment</x:v>
      </x:c>
      <x:c r="L253" s="60" t="str">
        <x:v>No</x:v>
      </x:c>
      <x:c r="M253" s="60" t="str">
        <x:v>PET-MEP-309</x:v>
      </x:c>
    </x:row>
    <x:row r="254" ht="34" customHeight="1">
      <x:c r="A254" s="55" t="str">
        <x:v>Axel Voss</x:v>
      </x:c>
      <x:c r="B254" s="55" t="str">
        <x:v>Digital Omnibus</x:v>
      </x:c>
      <x:c r="C254" s="62" t="str">
        <x:v>Amendment 1732; Article 5 of proposal; ePrivacy Directive Article 6; justification</x:v>
      </x:c>
      <x:c r="D254" s="66" t="str">
        <x:f>IF(INDEX('MEP amendments'!$AE$7:$AE$315,MATCH($M254,'MEP amendments'!$AD$7:$AD$315,0))=1,INDEX('MEP amendments'!$P$7:$P$315,MATCH($M254,'MEP amendments'!$AD$7:$AD$315,0)),"")</x:f>
      </x:c>
      <x:c r="E254" s="55" t="n">
        <x:f>IF(AND(ISNUMBER(D254),INDEX('MEP amendments'!$T$7:$T$315,MATCH($M254,'MEP amendments'!$AD$7:$AD$315,0))="Yes"),1,0)</x:f>
        <x:v>0</x:v>
      </x:c>
      <x:c r="F254" s="55" t="str">
        <x:f>INDEX('MEP amendments'!$S$7:$S$315,MATCH($M254,'MEP amendments'!$AD$7:$AD$315,0))</x:f>
        <x:v>Low</x:v>
      </x:c>
      <x:c r="G254" s="55" t="n">
        <x:f>COUNTIFS($A$7:$A$1047,A254,$B$7:$B$1047,B254,$E$7:$E$1047,1)</x:f>
        <x:v>26</x:v>
      </x:c>
      <x:c r="H254" s="68" t="str">
        <x:f>IF(E254=1,D254/G254,"")</x:f>
      </x:c>
      <x:c r="I254" s="55" t="n">
        <x:f>IF(AND(E254=1,COUNTIFS($A$7:A254,A254,$B$7:B254,B254,$E$7:E254,1)=1),1,0)</x:f>
        <x:v>0</x:v>
      </x:c>
      <x:c r="J254" s="64" t="str">
        <x:v>Official amendment</x:v>
      </x:c>
      <x:c r="K254" s="62" t="str">
        <x:v>Named signatories to tabled amendment</x:v>
      </x:c>
      <x:c r="L254" s="55" t="str">
        <x:v>No</x:v>
      </x:c>
      <x:c r="M254" s="55" t="str">
        <x:v>PET-MEP-310</x:v>
      </x:c>
    </x:row>
    <x:row r="255" ht="34" customHeight="1">
      <x:c r="A255" s="60" t="str">
        <x:v>Axel Voss</x:v>
      </x:c>
      <x:c r="B255" s="60" t="str">
        <x:v>Digital Omnibus</x:v>
      </x:c>
      <x:c r="C255" s="61" t="str">
        <x:v>Amendment 1733; Article 5 of proposal; ePrivacy Directive Article 9; justification</x:v>
      </x:c>
      <x:c r="D255" s="65" t="str">
        <x:f>IF(INDEX('MEP amendments'!$AE$7:$AE$315,MATCH($M255,'MEP amendments'!$AD$7:$AD$315,0))=1,INDEX('MEP amendments'!$P$7:$P$315,MATCH($M255,'MEP amendments'!$AD$7:$AD$315,0)),"")</x:f>
      </x:c>
      <x:c r="E255" s="60" t="n">
        <x:f>IF(AND(ISNUMBER(D255),INDEX('MEP amendments'!$T$7:$T$315,MATCH($M255,'MEP amendments'!$AD$7:$AD$315,0))="Yes"),1,0)</x:f>
        <x:v>0</x:v>
      </x:c>
      <x:c r="F255" s="60" t="str">
        <x:f>INDEX('MEP amendments'!$S$7:$S$315,MATCH($M255,'MEP amendments'!$AD$7:$AD$315,0))</x:f>
        <x:v>Low</x:v>
      </x:c>
      <x:c r="G255" s="60" t="n">
        <x:f>COUNTIFS($A$7:$A$1047,A255,$B$7:$B$1047,B255,$E$7:$E$1047,1)</x:f>
        <x:v>26</x:v>
      </x:c>
      <x:c r="H255" s="67" t="str">
        <x:f>IF(E255=1,D255/G255,"")</x:f>
      </x:c>
      <x:c r="I255" s="60" t="n">
        <x:f>IF(AND(E255=1,COUNTIFS($A$7:A255,A255,$B$7:B255,B255,$E$7:E255,1)=1),1,0)</x:f>
        <x:v>0</x:v>
      </x:c>
      <x:c r="J255" s="63" t="str">
        <x:v>Official amendment</x:v>
      </x:c>
      <x:c r="K255" s="61" t="str">
        <x:v>Named signatories to tabled amendment</x:v>
      </x:c>
      <x:c r="L255" s="60" t="str">
        <x:v>No</x:v>
      </x:c>
      <x:c r="M255" s="60" t="str">
        <x:v>PET-MEP-311</x:v>
      </x:c>
    </x:row>
    <x:row r="256" ht="34" customHeight="1">
      <x:c r="A256" s="55" t="str">
        <x:v>Axel Voss</x:v>
      </x:c>
      <x:c r="B256" s="55" t="str">
        <x:v>Digital Omnibus</x:v>
      </x:c>
      <x:c r="C256" s="62" t="str">
        <x:v>Amendment 1735; Article 5 of proposal; ePrivacy Directive Article 13; justification</x:v>
      </x:c>
      <x:c r="D256" s="66" t="str">
        <x:f>IF(INDEX('MEP amendments'!$AE$7:$AE$315,MATCH($M256,'MEP amendments'!$AD$7:$AD$315,0))=1,INDEX('MEP amendments'!$P$7:$P$315,MATCH($M256,'MEP amendments'!$AD$7:$AD$315,0)),"")</x:f>
      </x:c>
      <x:c r="E256" s="55" t="n">
        <x:f>IF(AND(ISNUMBER(D256),INDEX('MEP amendments'!$T$7:$T$315,MATCH($M256,'MEP amendments'!$AD$7:$AD$315,0))="Yes"),1,0)</x:f>
        <x:v>0</x:v>
      </x:c>
      <x:c r="F256" s="55" t="str">
        <x:f>INDEX('MEP amendments'!$S$7:$S$315,MATCH($M256,'MEP amendments'!$AD$7:$AD$315,0))</x:f>
        <x:v>Low</x:v>
      </x:c>
      <x:c r="G256" s="55" t="n">
        <x:f>COUNTIFS($A$7:$A$1047,A256,$B$7:$B$1047,B256,$E$7:$E$1047,1)</x:f>
        <x:v>26</x:v>
      </x:c>
      <x:c r="H256" s="68" t="str">
        <x:f>IF(E256=1,D256/G256,"")</x:f>
      </x:c>
      <x:c r="I256" s="55" t="n">
        <x:f>IF(AND(E256=1,COUNTIFS($A$7:A256,A256,$B$7:B256,B256,$E$7:E256,1)=1),1,0)</x:f>
        <x:v>0</x:v>
      </x:c>
      <x:c r="J256" s="64" t="str">
        <x:v>Official amendment</x:v>
      </x:c>
      <x:c r="K256" s="62" t="str">
        <x:v>Named signatories to tabled amendment</x:v>
      </x:c>
      <x:c r="L256" s="55" t="str">
        <x:v>No</x:v>
      </x:c>
      <x:c r="M256" s="55" t="str">
        <x:v>PET-MEP-312</x:v>
      </x:c>
    </x:row>
    <x:row r="257" ht="34" customHeight="1">
      <x:c r="A257" s="60" t="str">
        <x:v>Birgit Sippel</x:v>
      </x:c>
      <x:c r="B257" s="60" t="str">
        <x:v>Digital Omnibus</x:v>
      </x:c>
      <x:c r="C257" s="61" t="str">
        <x:v>Amendment 214 — Recital 27</x:v>
      </x:c>
      <x:c r="D257" s="65" t="str">
        <x:f>IF(INDEX('MEP amendments'!$AE$7:$AE$315,MATCH($M257,'MEP amendments'!$AD$7:$AD$315,0))=1,INDEX('MEP amendments'!$P$7:$P$315,MATCH($M257,'MEP amendments'!$AD$7:$AD$315,0)),"")</x:f>
      </x:c>
      <x:c r="E257" s="60" t="n">
        <x:f>IF(AND(ISNUMBER(D257),INDEX('MEP amendments'!$T$7:$T$315,MATCH($M257,'MEP amendments'!$AD$7:$AD$315,0))="Yes"),1,0)</x:f>
        <x:v>0</x:v>
      </x:c>
      <x:c r="F257" s="60" t="str">
        <x:f>INDEX('MEP amendments'!$S$7:$S$315,MATCH($M257,'MEP amendments'!$AD$7:$AD$315,0))</x:f>
        <x:v>Medium</x:v>
      </x:c>
      <x:c r="G257" s="60" t="n">
        <x:f>COUNTIFS($A$7:$A$1047,A257,$B$7:$B$1047,B257,$E$7:$E$1047,1)</x:f>
        <x:v>7</x:v>
      </x:c>
      <x:c r="H257" s="67" t="str">
        <x:f>IF(E257=1,D257/G257,"")</x:f>
      </x:c>
      <x:c r="I257" s="60" t="n">
        <x:f>IF(AND(E257=1,COUNTIFS($A$7:A257,A257,$B$7:B257,B257,$E$7:E257,1)=1),1,0)</x:f>
        <x:v>0</x:v>
      </x:c>
      <x:c r="J257" s="63" t="str">
        <x:v>Official amendment</x:v>
      </x:c>
      <x:c r="K257" s="61" t="str">
        <x:v>Named signatory to tabled amendment</x:v>
      </x:c>
      <x:c r="L257" s="60" t="str">
        <x:v>No</x:v>
      </x:c>
      <x:c r="M257" s="60" t="str">
        <x:v>PET-MEP-97</x:v>
      </x:c>
    </x:row>
    <x:row r="258" ht="34" customHeight="1">
      <x:c r="A258" s="55" t="str">
        <x:v>Birgit Sippel</x:v>
      </x:c>
      <x:c r="B258" s="55" t="str">
        <x:v>Digital Omnibus</x:v>
      </x:c>
      <x:c r="C258" s="62" t="str">
        <x:v>Amendment 274 — Recital 31</x:v>
      </x:c>
      <x:c r="D258" s="66" t="str">
        <x:f>IF(INDEX('MEP amendments'!$AE$7:$AE$315,MATCH($M258,'MEP amendments'!$AD$7:$AD$315,0))=1,INDEX('MEP amendments'!$P$7:$P$315,MATCH($M258,'MEP amendments'!$AD$7:$AD$315,0)),"")</x:f>
      </x:c>
      <x:c r="E258" s="55" t="n">
        <x:f>IF(AND(ISNUMBER(D258),INDEX('MEP amendments'!$T$7:$T$315,MATCH($M258,'MEP amendments'!$AD$7:$AD$315,0))="Yes"),1,0)</x:f>
        <x:v>0</x:v>
      </x:c>
      <x:c r="F258" s="55" t="str">
        <x:f>INDEX('MEP amendments'!$S$7:$S$315,MATCH($M258,'MEP amendments'!$AD$7:$AD$315,0))</x:f>
        <x:v>Medium</x:v>
      </x:c>
      <x:c r="G258" s="55" t="n">
        <x:f>COUNTIFS($A$7:$A$1047,A258,$B$7:$B$1047,B258,$E$7:$E$1047,1)</x:f>
        <x:v>7</x:v>
      </x:c>
      <x:c r="H258" s="68" t="str">
        <x:f>IF(E258=1,D258/G258,"")</x:f>
      </x:c>
      <x:c r="I258" s="55" t="n">
        <x:f>IF(AND(E258=1,COUNTIFS($A$7:A258,A258,$B$7:B258,B258,$E$7:E258,1)=1),1,0)</x:f>
        <x:v>0</x:v>
      </x:c>
      <x:c r="J258" s="64" t="str">
        <x:v>Official amendment</x:v>
      </x:c>
      <x:c r="K258" s="62" t="str">
        <x:v>Named signatory to tabled amendment</x:v>
      </x:c>
      <x:c r="L258" s="55" t="str">
        <x:v>No</x:v>
      </x:c>
      <x:c r="M258" s="55" t="str">
        <x:v>PET-MEP-121</x:v>
      </x:c>
    </x:row>
    <x:row r="259" ht="34" customHeight="1">
      <x:c r="A259" s="60" t="str">
        <x:v>Birgit Sippel</x:v>
      </x:c>
      <x:c r="B259" s="60" t="str">
        <x:v>Digital Omnibus</x:v>
      </x:c>
      <x:c r="C259" s="61" t="str">
        <x:v>Amendment 313 — Recital 34</x:v>
      </x:c>
      <x:c r="D259" s="65" t="n">
        <x:f>IF(INDEX('MEP amendments'!$AE$7:$AE$315,MATCH($M259,'MEP amendments'!$AD$7:$AD$315,0))=1,INDEX('MEP amendments'!$P$7:$P$315,MATCH($M259,'MEP amendments'!$AD$7:$AD$315,0)),"")</x:f>
        <x:v>1</x:v>
      </x:c>
      <x:c r="E259" s="60" t="n">
        <x:f>IF(AND(ISNUMBER(D259),INDEX('MEP amendments'!$T$7:$T$315,MATCH($M259,'MEP amendments'!$AD$7:$AD$315,0))="Yes"),1,0)</x:f>
        <x:v>1</x:v>
      </x:c>
      <x:c r="F259" s="60" t="str">
        <x:f>INDEX('MEP amendments'!$S$7:$S$315,MATCH($M259,'MEP amendments'!$AD$7:$AD$315,0))</x:f>
        <x:v>High</x:v>
      </x:c>
      <x:c r="G259" s="60" t="n">
        <x:f>COUNTIFS($A$7:$A$1047,A259,$B$7:$B$1047,B259,$E$7:$E$1047,1)</x:f>
        <x:v>7</x:v>
      </x:c>
      <x:c r="H259" s="67" t="n">
        <x:f>IF(E259=1,D259/G259,"")</x:f>
        <x:v>0.14285714285714285</x:v>
      </x:c>
      <x:c r="I259" s="60" t="n">
        <x:f>IF(AND(E259=1,COUNTIFS($A$7:A259,A259,$B$7:B259,B259,$E$7:E259,1)=1),1,0)</x:f>
        <x:v>1</x:v>
      </x:c>
      <x:c r="J259" s="63" t="str">
        <x:v>Official amendment</x:v>
      </x:c>
      <x:c r="K259" s="61" t="str">
        <x:v>Named signatory to tabled amendment</x:v>
      </x:c>
      <x:c r="L259" s="60" t="str">
        <x:v>No</x:v>
      </x:c>
      <x:c r="M259" s="60" t="str">
        <x:v>PET-MEP-131</x:v>
      </x:c>
    </x:row>
    <x:row r="260" ht="34" customHeight="1">
      <x:c r="A260" s="55" t="str">
        <x:v>Birgit Sippel</x:v>
      </x:c>
      <x:c r="B260" s="55" t="str">
        <x:v>Digital Omnibus</x:v>
      </x:c>
      <x:c r="C260" s="62" t="str">
        <x:v>Amendment 417; Recital 43 p (new)</x:v>
      </x:c>
      <x:c r="D260" s="66" t="n">
        <x:f>IF(INDEX('MEP amendments'!$AE$7:$AE$315,MATCH($M260,'MEP amendments'!$AD$7:$AD$315,0))=1,INDEX('MEP amendments'!$P$7:$P$315,MATCH($M260,'MEP amendments'!$AD$7:$AD$315,0)),"")</x:f>
        <x:v>2</x:v>
      </x:c>
      <x:c r="E260" s="55" t="n">
        <x:f>IF(AND(ISNUMBER(D260),INDEX('MEP amendments'!$T$7:$T$315,MATCH($M260,'MEP amendments'!$AD$7:$AD$315,0))="Yes"),1,0)</x:f>
        <x:v>1</x:v>
      </x:c>
      <x:c r="F260" s="55" t="str">
        <x:f>INDEX('MEP amendments'!$S$7:$S$315,MATCH($M260,'MEP amendments'!$AD$7:$AD$315,0))</x:f>
        <x:v>High</x:v>
      </x:c>
      <x:c r="G260" s="55" t="n">
        <x:f>COUNTIFS($A$7:$A$1047,A260,$B$7:$B$1047,B260,$E$7:$E$1047,1)</x:f>
        <x:v>7</x:v>
      </x:c>
      <x:c r="H260" s="68" t="n">
        <x:f>IF(E260=1,D260/G260,"")</x:f>
        <x:v>0.2857142857142857</x:v>
      </x:c>
      <x:c r="I260" s="55" t="n">
        <x:f>IF(AND(E260=1,COUNTIFS($A$7:A260,A260,$B$7:B260,B260,$E$7:E260,1)=1),1,0)</x:f>
        <x:v>0</x:v>
      </x:c>
      <x:c r="J260" s="64" t="str">
        <x:v>Official amendment</x:v>
      </x:c>
      <x:c r="K260" s="62" t="str">
        <x:v>Named signatory to tabled amendment</x:v>
      </x:c>
      <x:c r="L260" s="55" t="str">
        <x:v>Yes</x:v>
      </x:c>
      <x:c r="M260" s="55" t="str">
        <x:v>PET-MEP-142</x:v>
      </x:c>
    </x:row>
    <x:row r="261" ht="34" customHeight="1">
      <x:c r="A261" s="60" t="str">
        <x:v>Birgit Sippel</x:v>
      </x:c>
      <x:c r="B261" s="60" t="str">
        <x:v>Digital Omnibus</x:v>
      </x:c>
      <x:c r="C261" s="61" t="str">
        <x:v>Amendment 418; Recital 43 q (new)</x:v>
      </x:c>
      <x:c r="D261" s="65" t="n">
        <x:f>IF(INDEX('MEP amendments'!$AE$7:$AE$315,MATCH($M261,'MEP amendments'!$AD$7:$AD$315,0))=1,INDEX('MEP amendments'!$P$7:$P$315,MATCH($M261,'MEP amendments'!$AD$7:$AD$315,0)),"")</x:f>
        <x:v>1</x:v>
      </x:c>
      <x:c r="E261" s="60" t="n">
        <x:f>IF(AND(ISNUMBER(D261),INDEX('MEP amendments'!$T$7:$T$315,MATCH($M261,'MEP amendments'!$AD$7:$AD$315,0))="Yes"),1,0)</x:f>
        <x:v>1</x:v>
      </x:c>
      <x:c r="F261" s="60" t="str">
        <x:f>INDEX('MEP amendments'!$S$7:$S$315,MATCH($M261,'MEP amendments'!$AD$7:$AD$315,0))</x:f>
        <x:v>High</x:v>
      </x:c>
      <x:c r="G261" s="60" t="n">
        <x:f>COUNTIFS($A$7:$A$1047,A261,$B$7:$B$1047,B261,$E$7:$E$1047,1)</x:f>
        <x:v>7</x:v>
      </x:c>
      <x:c r="H261" s="67" t="n">
        <x:f>IF(E261=1,D261/G261,"")</x:f>
        <x:v>0.14285714285714285</x:v>
      </x:c>
      <x:c r="I261" s="60" t="n">
        <x:f>IF(AND(E261=1,COUNTIFS($A$7:A261,A261,$B$7:B261,B261,$E$7:E261,1)=1),1,0)</x:f>
        <x:v>0</x:v>
      </x:c>
      <x:c r="J261" s="63" t="str">
        <x:v>Official amendment</x:v>
      </x:c>
      <x:c r="K261" s="61" t="str">
        <x:v>Named signatory to tabled amendment</x:v>
      </x:c>
      <x:c r="L261" s="60" t="str">
        <x:v>No</x:v>
      </x:c>
      <x:c r="M261" s="60" t="str">
        <x:v>PET-MEP-143</x:v>
      </x:c>
    </x:row>
    <x:row r="262" ht="34" customHeight="1">
      <x:c r="A262" s="55" t="str">
        <x:v>Birgit Sippel</x:v>
      </x:c>
      <x:c r="B262" s="55" t="str">
        <x:v>Digital Omnibus</x:v>
      </x:c>
      <x:c r="C262" s="62" t="str">
        <x:v>Amendment 475; Recital 46 b (new)</x:v>
      </x:c>
      <x:c r="D262" s="66" t="n">
        <x:f>IF(INDEX('MEP amendments'!$AE$7:$AE$315,MATCH($M262,'MEP amendments'!$AD$7:$AD$315,0))=1,INDEX('MEP amendments'!$P$7:$P$315,MATCH($M262,'MEP amendments'!$AD$7:$AD$315,0)),"")</x:f>
        <x:v>2</x:v>
      </x:c>
      <x:c r="E262" s="55" t="n">
        <x:f>IF(AND(ISNUMBER(D262),INDEX('MEP amendments'!$T$7:$T$315,MATCH($M262,'MEP amendments'!$AD$7:$AD$315,0))="Yes"),1,0)</x:f>
        <x:v>1</x:v>
      </x:c>
      <x:c r="F262" s="55" t="str">
        <x:f>INDEX('MEP amendments'!$S$7:$S$315,MATCH($M262,'MEP amendments'!$AD$7:$AD$315,0))</x:f>
        <x:v>High</x:v>
      </x:c>
      <x:c r="G262" s="55" t="n">
        <x:f>COUNTIFS($A$7:$A$1047,A262,$B$7:$B$1047,B262,$E$7:$E$1047,1)</x:f>
        <x:v>7</x:v>
      </x:c>
      <x:c r="H262" s="68" t="n">
        <x:f>IF(E262=1,D262/G262,"")</x:f>
        <x:v>0.2857142857142857</x:v>
      </x:c>
      <x:c r="I262" s="55" t="n">
        <x:f>IF(AND(E262=1,COUNTIFS($A$7:A262,A262,$B$7:B262,B262,$E$7:E262,1)=1),1,0)</x:f>
        <x:v>0</x:v>
      </x:c>
      <x:c r="J262" s="64" t="str">
        <x:v>Official amendment</x:v>
      </x:c>
      <x:c r="K262" s="62" t="str">
        <x:v>Named signatory to tabled amendment</x:v>
      </x:c>
      <x:c r="L262" s="55" t="str">
        <x:v>No</x:v>
      </x:c>
      <x:c r="M262" s="55" t="str">
        <x:v>PET-MEP-150</x:v>
      </x:c>
    </x:row>
    <x:row r="263" ht="34" customHeight="1">
      <x:c r="A263" s="60" t="str">
        <x:v>Birgit Sippel</x:v>
      </x:c>
      <x:c r="B263" s="60" t="str">
        <x:v>Digital Omnibus</x:v>
      </x:c>
      <x:c r="C263" s="61" t="str">
        <x:v>GDPR Article 34, especially paragraphs3(a) and new4a; proposal Article 3(1)(8a)</x:v>
      </x:c>
      <x:c r="D263" s="65" t="n">
        <x:f>IF(INDEX('MEP amendments'!$AE$7:$AE$315,MATCH($M263,'MEP amendments'!$AD$7:$AD$315,0))=1,INDEX('MEP amendments'!$P$7:$P$315,MATCH($M263,'MEP amendments'!$AD$7:$AD$315,0)),"")</x:f>
        <x:v>0</x:v>
      </x:c>
      <x:c r="E263" s="60" t="n">
        <x:f>IF(AND(ISNUMBER(D263),INDEX('MEP amendments'!$T$7:$T$315,MATCH($M263,'MEP amendments'!$AD$7:$AD$315,0))="Yes"),1,0)</x:f>
        <x:v>1</x:v>
      </x:c>
      <x:c r="F263" s="60" t="str">
        <x:f>INDEX('MEP amendments'!$S$7:$S$315,MATCH($M263,'MEP amendments'!$AD$7:$AD$315,0))</x:f>
        <x:v>High</x:v>
      </x:c>
      <x:c r="G263" s="60" t="n">
        <x:f>COUNTIFS($A$7:$A$1047,A263,$B$7:$B$1047,B263,$E$7:$E$1047,1)</x:f>
        <x:v>7</x:v>
      </x:c>
      <x:c r="H263" s="67" t="n">
        <x:f>IF(E263=1,D263/G263,"")</x:f>
        <x:v>0</x:v>
      </x:c>
      <x:c r="I263" s="60" t="n">
        <x:f>IF(AND(E263=1,COUNTIFS($A$7:A263,A263,$B$7:B263,B263,$E$7:E263,1)=1),1,0)</x:f>
        <x:v>0</x:v>
      </x:c>
      <x:c r="J263" s="63" t="str">
        <x:v>Official amendment</x:v>
      </x:c>
      <x:c r="K263" s="61" t="str">
        <x:v>Named joint proposers/signatories</x:v>
      </x:c>
      <x:c r="L263" s="60" t="str">
        <x:v>No</x:v>
      </x:c>
      <x:c r="M263" s="60" t="str">
        <x:v>PET-MEP-212</x:v>
      </x:c>
    </x:row>
    <x:row r="264" ht="34" customHeight="1">
      <x:c r="A264" s="55" t="str">
        <x:v>Birgit Sippel</x:v>
      </x:c>
      <x:c r="B264" s="55" t="str">
        <x:v>Digital Omnibus</x:v>
      </x:c>
      <x:c r="C264" s="62" t="str">
        <x:v>Proposed GDPR Article 41a; proposal Article 3(1)(10)</x:v>
      </x:c>
      <x:c r="D264" s="66" t="str">
        <x:f>IF(INDEX('MEP amendments'!$AE$7:$AE$315,MATCH($M264,'MEP amendments'!$AD$7:$AD$315,0))=1,INDEX('MEP amendments'!$P$7:$P$315,MATCH($M264,'MEP amendments'!$AD$7:$AD$315,0)),"")</x:f>
      </x:c>
      <x:c r="E264" s="55" t="n">
        <x:f>IF(AND(ISNUMBER(D264),INDEX('MEP amendments'!$T$7:$T$315,MATCH($M264,'MEP amendments'!$AD$7:$AD$315,0))="Yes"),1,0)</x:f>
        <x:v>0</x:v>
      </x:c>
      <x:c r="F264" s="55" t="str">
        <x:f>INDEX('MEP amendments'!$S$7:$S$315,MATCH($M264,'MEP amendments'!$AD$7:$AD$315,0))</x:f>
        <x:v>Medium</x:v>
      </x:c>
      <x:c r="G264" s="55" t="n">
        <x:f>COUNTIFS($A$7:$A$1047,A264,$B$7:$B$1047,B264,$E$7:$E$1047,1)</x:f>
        <x:v>7</x:v>
      </x:c>
      <x:c r="H264" s="68" t="str">
        <x:f>IF(E264=1,D264/G264,"")</x:f>
      </x:c>
      <x:c r="I264" s="55" t="n">
        <x:f>IF(AND(E264=1,COUNTIFS($A$7:A264,A264,$B$7:B264,B264,$E$7:E264,1)=1),1,0)</x:f>
        <x:v>0</x:v>
      </x:c>
      <x:c r="J264" s="64" t="str">
        <x:v>Official amendment</x:v>
      </x:c>
      <x:c r="K264" s="62" t="str">
        <x:v>Named joint proposers/signatories</x:v>
      </x:c>
      <x:c r="L264" s="55" t="str">
        <x:v>No</x:v>
      </x:c>
      <x:c r="M264" s="55" t="str">
        <x:v>PET-MEP-215</x:v>
      </x:c>
    </x:row>
    <x:row r="265" ht="34" customHeight="1">
      <x:c r="A265" s="60" t="str">
        <x:v>Birgit Sippel</x:v>
      </x:c>
      <x:c r="B265" s="60" t="str">
        <x:v>Digital Omnibus</x:v>
      </x:c>
      <x:c r="C265" s="61" t="str">
        <x:v>Amendment 1594; Article 3(1)(15a); GDPR Article 91b(4)(b) (new)</x:v>
      </x:c>
      <x:c r="D265" s="65" t="n">
        <x:f>IF(INDEX('MEP amendments'!$AE$7:$AE$315,MATCH($M265,'MEP amendments'!$AD$7:$AD$315,0))=1,INDEX('MEP amendments'!$P$7:$P$315,MATCH($M265,'MEP amendments'!$AD$7:$AD$315,0)),"")</x:f>
        <x:v>2</x:v>
      </x:c>
      <x:c r="E265" s="60" t="n">
        <x:f>IF(AND(ISNUMBER(D265),INDEX('MEP amendments'!$T$7:$T$315,MATCH($M265,'MEP amendments'!$AD$7:$AD$315,0))="Yes"),1,0)</x:f>
        <x:v>1</x:v>
      </x:c>
      <x:c r="F265" s="60" t="str">
        <x:f>INDEX('MEP amendments'!$S$7:$S$315,MATCH($M265,'MEP amendments'!$AD$7:$AD$315,0))</x:f>
        <x:v>Medium</x:v>
      </x:c>
      <x:c r="G265" s="60" t="n">
        <x:f>COUNTIFS($A$7:$A$1047,A265,$B$7:$B$1047,B265,$E$7:$E$1047,1)</x:f>
        <x:v>7</x:v>
      </x:c>
      <x:c r="H265" s="67" t="n">
        <x:f>IF(E265=1,D265/G265,"")</x:f>
        <x:v>0.2857142857142857</x:v>
      </x:c>
      <x:c r="I265" s="60" t="n">
        <x:f>IF(AND(E265=1,COUNTIFS($A$7:A265,A265,$B$7:B265,B265,$E$7:E265,1)=1),1,0)</x:f>
        <x:v>0</x:v>
      </x:c>
      <x:c r="J265" s="63" t="str">
        <x:v>Official amendment</x:v>
      </x:c>
      <x:c r="K265" s="61" t="str">
        <x:v>Named signatories to tabled amendment</x:v>
      </x:c>
      <x:c r="L265" s="60" t="str">
        <x:v>No</x:v>
      </x:c>
      <x:c r="M265" s="60" t="str">
        <x:v>PET-MEP-289</x:v>
      </x:c>
    </x:row>
    <x:row r="266" ht="34" customHeight="1">
      <x:c r="A266" s="55" t="str">
        <x:v>Birgit Sippel</x:v>
      </x:c>
      <x:c r="B266" s="55" t="str">
        <x:v>Digital Omnibus</x:v>
      </x:c>
      <x:c r="C266" s="62" t="str">
        <x:v>Amendment 1702; Article 4(1)(8a); Regulation (EU) 2018/1725 Article 37(1)(e) replacement</x:v>
      </x:c>
      <x:c r="D266" s="66" t="n">
        <x:f>IF(INDEX('MEP amendments'!$AE$7:$AE$315,MATCH($M266,'MEP amendments'!$AD$7:$AD$315,0))=1,INDEX('MEP amendments'!$P$7:$P$315,MATCH($M266,'MEP amendments'!$AD$7:$AD$315,0)),"")</x:f>
        <x:v>1</x:v>
      </x:c>
      <x:c r="E266" s="55" t="n">
        <x:f>IF(AND(ISNUMBER(D266),INDEX('MEP amendments'!$T$7:$T$315,MATCH($M266,'MEP amendments'!$AD$7:$AD$315,0))="Yes"),1,0)</x:f>
        <x:v>1</x:v>
      </x:c>
      <x:c r="F266" s="55" t="str">
        <x:f>INDEX('MEP amendments'!$S$7:$S$315,MATCH($M266,'MEP amendments'!$AD$7:$AD$315,0))</x:f>
        <x:v>Medium</x:v>
      </x:c>
      <x:c r="G266" s="55" t="n">
        <x:f>COUNTIFS($A$7:$A$1047,A266,$B$7:$B$1047,B266,$E$7:$E$1047,1)</x:f>
        <x:v>7</x:v>
      </x:c>
      <x:c r="H266" s="68" t="n">
        <x:f>IF(E266=1,D266/G266,"")</x:f>
        <x:v>0.14285714285714285</x:v>
      </x:c>
      <x:c r="I266" s="55" t="n">
        <x:f>IF(AND(E266=1,COUNTIFS($A$7:A266,A266,$B$7:B266,B266,$E$7:E266,1)=1),1,0)</x:f>
        <x:v>0</x:v>
      </x:c>
      <x:c r="J266" s="64" t="str">
        <x:v>Official amendment</x:v>
      </x:c>
      <x:c r="K266" s="62" t="str">
        <x:v>Named signatories to tabled amendment</x:v>
      </x:c>
      <x:c r="L266" s="55" t="str">
        <x:v>No</x:v>
      </x:c>
      <x:c r="M266" s="55" t="str">
        <x:v>PET-MEP-302</x:v>
      </x:c>
    </x:row>
    <x:row r="267" ht="34" customHeight="1">
      <x:c r="A267" s="60" t="str">
        <x:v>Brando Benifei</x:v>
      </x:c>
      <x:c r="B267" s="60" t="str">
        <x:v>Digital Omnibus</x:v>
      </x:c>
      <x:c r="C267" s="61" t="str">
        <x:v>Amendment 214 — Recital 27</x:v>
      </x:c>
      <x:c r="D267" s="65" t="str">
        <x:f>IF(INDEX('MEP amendments'!$AE$7:$AE$315,MATCH($M267,'MEP amendments'!$AD$7:$AD$315,0))=1,INDEX('MEP amendments'!$P$7:$P$315,MATCH($M267,'MEP amendments'!$AD$7:$AD$315,0)),"")</x:f>
      </x:c>
      <x:c r="E267" s="60" t="n">
        <x:f>IF(AND(ISNUMBER(D267),INDEX('MEP amendments'!$T$7:$T$315,MATCH($M267,'MEP amendments'!$AD$7:$AD$315,0))="Yes"),1,0)</x:f>
        <x:v>0</x:v>
      </x:c>
      <x:c r="F267" s="60" t="str">
        <x:f>INDEX('MEP amendments'!$S$7:$S$315,MATCH($M267,'MEP amendments'!$AD$7:$AD$315,0))</x:f>
        <x:v>Medium</x:v>
      </x:c>
      <x:c r="G267" s="60" t="n">
        <x:f>COUNTIFS($A$7:$A$1047,A267,$B$7:$B$1047,B267,$E$7:$E$1047,1)</x:f>
        <x:v>11</x:v>
      </x:c>
      <x:c r="H267" s="67" t="str">
        <x:f>IF(E267=1,D267/G267,"")</x:f>
      </x:c>
      <x:c r="I267" s="60" t="n">
        <x:f>IF(AND(E267=1,COUNTIFS($A$7:A267,A267,$B$7:B267,B267,$E$7:E267,1)=1),1,0)</x:f>
        <x:v>0</x:v>
      </x:c>
      <x:c r="J267" s="63" t="str">
        <x:v>Official amendment</x:v>
      </x:c>
      <x:c r="K267" s="61" t="str">
        <x:v>Named signatory to tabled amendment</x:v>
      </x:c>
      <x:c r="L267" s="60" t="str">
        <x:v>No</x:v>
      </x:c>
      <x:c r="M267" s="60" t="str">
        <x:v>PET-MEP-97</x:v>
      </x:c>
    </x:row>
    <x:row r="268" ht="34" customHeight="1">
      <x:c r="A268" s="55" t="str">
        <x:v>Brando Benifei</x:v>
      </x:c>
      <x:c r="B268" s="55" t="str">
        <x:v>Digital Omnibus</x:v>
      </x:c>
      <x:c r="C268" s="62" t="str">
        <x:v>Amendment 274 — Recital 31</x:v>
      </x:c>
      <x:c r="D268" s="66" t="str">
        <x:f>IF(INDEX('MEP amendments'!$AE$7:$AE$315,MATCH($M268,'MEP amendments'!$AD$7:$AD$315,0))=1,INDEX('MEP amendments'!$P$7:$P$315,MATCH($M268,'MEP amendments'!$AD$7:$AD$315,0)),"")</x:f>
      </x:c>
      <x:c r="E268" s="55" t="n">
        <x:f>IF(AND(ISNUMBER(D268),INDEX('MEP amendments'!$T$7:$T$315,MATCH($M268,'MEP amendments'!$AD$7:$AD$315,0))="Yes"),1,0)</x:f>
        <x:v>0</x:v>
      </x:c>
      <x:c r="F268" s="55" t="str">
        <x:f>INDEX('MEP amendments'!$S$7:$S$315,MATCH($M268,'MEP amendments'!$AD$7:$AD$315,0))</x:f>
        <x:v>Medium</x:v>
      </x:c>
      <x:c r="G268" s="55" t="n">
        <x:f>COUNTIFS($A$7:$A$1047,A268,$B$7:$B$1047,B268,$E$7:$E$1047,1)</x:f>
        <x:v>11</x:v>
      </x:c>
      <x:c r="H268" s="68" t="str">
        <x:f>IF(E268=1,D268/G268,"")</x:f>
      </x:c>
      <x:c r="I268" s="55" t="n">
        <x:f>IF(AND(E268=1,COUNTIFS($A$7:A268,A268,$B$7:B268,B268,$E$7:E268,1)=1),1,0)</x:f>
        <x:v>0</x:v>
      </x:c>
      <x:c r="J268" s="64" t="str">
        <x:v>Official amendment</x:v>
      </x:c>
      <x:c r="K268" s="62" t="str">
        <x:v>Named signatory to tabled amendment</x:v>
      </x:c>
      <x:c r="L268" s="55" t="str">
        <x:v>No</x:v>
      </x:c>
      <x:c r="M268" s="55" t="str">
        <x:v>PET-MEP-121</x:v>
      </x:c>
    </x:row>
    <x:row r="269" ht="34" customHeight="1">
      <x:c r="A269" s="60" t="str">
        <x:v>Brando Benifei</x:v>
      </x:c>
      <x:c r="B269" s="60" t="str">
        <x:v>Digital Omnibus</x:v>
      </x:c>
      <x:c r="C269" s="61" t="str">
        <x:v>Amendment 313 — Recital 34</x:v>
      </x:c>
      <x:c r="D269" s="65" t="n">
        <x:f>IF(INDEX('MEP amendments'!$AE$7:$AE$315,MATCH($M269,'MEP amendments'!$AD$7:$AD$315,0))=1,INDEX('MEP amendments'!$P$7:$P$315,MATCH($M269,'MEP amendments'!$AD$7:$AD$315,0)),"")</x:f>
        <x:v>1</x:v>
      </x:c>
      <x:c r="E269" s="60" t="n">
        <x:f>IF(AND(ISNUMBER(D269),INDEX('MEP amendments'!$T$7:$T$315,MATCH($M269,'MEP amendments'!$AD$7:$AD$315,0))="Yes"),1,0)</x:f>
        <x:v>1</x:v>
      </x:c>
      <x:c r="F269" s="60" t="str">
        <x:f>INDEX('MEP amendments'!$S$7:$S$315,MATCH($M269,'MEP amendments'!$AD$7:$AD$315,0))</x:f>
        <x:v>High</x:v>
      </x:c>
      <x:c r="G269" s="60" t="n">
        <x:f>COUNTIFS($A$7:$A$1047,A269,$B$7:$B$1047,B269,$E$7:$E$1047,1)</x:f>
        <x:v>11</x:v>
      </x:c>
      <x:c r="H269" s="67" t="n">
        <x:f>IF(E269=1,D269/G269,"")</x:f>
        <x:v>0.09090909090909091</x:v>
      </x:c>
      <x:c r="I269" s="60" t="n">
        <x:f>IF(AND(E269=1,COUNTIFS($A$7:A269,A269,$B$7:B269,B269,$E$7:E269,1)=1),1,0)</x:f>
        <x:v>1</x:v>
      </x:c>
      <x:c r="J269" s="63" t="str">
        <x:v>Official amendment</x:v>
      </x:c>
      <x:c r="K269" s="61" t="str">
        <x:v>Named signatory to tabled amendment</x:v>
      </x:c>
      <x:c r="L269" s="60" t="str">
        <x:v>No</x:v>
      </x:c>
      <x:c r="M269" s="60" t="str">
        <x:v>PET-MEP-131</x:v>
      </x:c>
    </x:row>
    <x:row r="270" ht="34" customHeight="1">
      <x:c r="A270" s="55" t="str">
        <x:v>Brando Benifei</x:v>
      </x:c>
      <x:c r="B270" s="55" t="str">
        <x:v>Digital Omnibus</x:v>
      </x:c>
      <x:c r="C270" s="62" t="str">
        <x:v>Amendment 417; Recital 43 p (new)</x:v>
      </x:c>
      <x:c r="D270" s="66" t="n">
        <x:f>IF(INDEX('MEP amendments'!$AE$7:$AE$315,MATCH($M270,'MEP amendments'!$AD$7:$AD$315,0))=1,INDEX('MEP amendments'!$P$7:$P$315,MATCH($M270,'MEP amendments'!$AD$7:$AD$315,0)),"")</x:f>
        <x:v>2</x:v>
      </x:c>
      <x:c r="E270" s="55" t="n">
        <x:f>IF(AND(ISNUMBER(D270),INDEX('MEP amendments'!$T$7:$T$315,MATCH($M270,'MEP amendments'!$AD$7:$AD$315,0))="Yes"),1,0)</x:f>
        <x:v>1</x:v>
      </x:c>
      <x:c r="F270" s="55" t="str">
        <x:f>INDEX('MEP amendments'!$S$7:$S$315,MATCH($M270,'MEP amendments'!$AD$7:$AD$315,0))</x:f>
        <x:v>High</x:v>
      </x:c>
      <x:c r="G270" s="55" t="n">
        <x:f>COUNTIFS($A$7:$A$1047,A270,$B$7:$B$1047,B270,$E$7:$E$1047,1)</x:f>
        <x:v>11</x:v>
      </x:c>
      <x:c r="H270" s="68" t="n">
        <x:f>IF(E270=1,D270/G270,"")</x:f>
        <x:v>0.18181818181818182</x:v>
      </x:c>
      <x:c r="I270" s="55" t="n">
        <x:f>IF(AND(E270=1,COUNTIFS($A$7:A270,A270,$B$7:B270,B270,$E$7:E270,1)=1),1,0)</x:f>
        <x:v>0</x:v>
      </x:c>
      <x:c r="J270" s="64" t="str">
        <x:v>Official amendment</x:v>
      </x:c>
      <x:c r="K270" s="62" t="str">
        <x:v>Named signatory to tabled amendment</x:v>
      </x:c>
      <x:c r="L270" s="55" t="str">
        <x:v>Yes</x:v>
      </x:c>
      <x:c r="M270" s="55" t="str">
        <x:v>PET-MEP-142</x:v>
      </x:c>
    </x:row>
    <x:row r="271" ht="34" customHeight="1">
      <x:c r="A271" s="60" t="str">
        <x:v>Brando Benifei</x:v>
      </x:c>
      <x:c r="B271" s="60" t="str">
        <x:v>Digital Omnibus</x:v>
      </x:c>
      <x:c r="C271" s="61" t="str">
        <x:v>Amendment 418; Recital 43 q (new)</x:v>
      </x:c>
      <x:c r="D271" s="65" t="n">
        <x:f>IF(INDEX('MEP amendments'!$AE$7:$AE$315,MATCH($M271,'MEP amendments'!$AD$7:$AD$315,0))=1,INDEX('MEP amendments'!$P$7:$P$315,MATCH($M271,'MEP amendments'!$AD$7:$AD$315,0)),"")</x:f>
        <x:v>1</x:v>
      </x:c>
      <x:c r="E271" s="60" t="n">
        <x:f>IF(AND(ISNUMBER(D271),INDEX('MEP amendments'!$T$7:$T$315,MATCH($M271,'MEP amendments'!$AD$7:$AD$315,0))="Yes"),1,0)</x:f>
        <x:v>1</x:v>
      </x:c>
      <x:c r="F271" s="60" t="str">
        <x:f>INDEX('MEP amendments'!$S$7:$S$315,MATCH($M271,'MEP amendments'!$AD$7:$AD$315,0))</x:f>
        <x:v>High</x:v>
      </x:c>
      <x:c r="G271" s="60" t="n">
        <x:f>COUNTIFS($A$7:$A$1047,A271,$B$7:$B$1047,B271,$E$7:$E$1047,1)</x:f>
        <x:v>11</x:v>
      </x:c>
      <x:c r="H271" s="67" t="n">
        <x:f>IF(E271=1,D271/G271,"")</x:f>
        <x:v>0.09090909090909091</x:v>
      </x:c>
      <x:c r="I271" s="60" t="n">
        <x:f>IF(AND(E271=1,COUNTIFS($A$7:A271,A271,$B$7:B271,B271,$E$7:E271,1)=1),1,0)</x:f>
        <x:v>0</x:v>
      </x:c>
      <x:c r="J271" s="63" t="str">
        <x:v>Official amendment</x:v>
      </x:c>
      <x:c r="K271" s="61" t="str">
        <x:v>Named signatory to tabled amendment</x:v>
      </x:c>
      <x:c r="L271" s="60" t="str">
        <x:v>No</x:v>
      </x:c>
      <x:c r="M271" s="60" t="str">
        <x:v>PET-MEP-143</x:v>
      </x:c>
    </x:row>
    <x:row r="272" ht="34" customHeight="1">
      <x:c r="A272" s="55" t="str">
        <x:v>Brando Benifei</x:v>
      </x:c>
      <x:c r="B272" s="55" t="str">
        <x:v>Digital Omnibus</x:v>
      </x:c>
      <x:c r="C272" s="62" t="str">
        <x:v>Amendment 475; Recital 46 b (new)</x:v>
      </x:c>
      <x:c r="D272" s="66" t="n">
        <x:f>IF(INDEX('MEP amendments'!$AE$7:$AE$315,MATCH($M272,'MEP amendments'!$AD$7:$AD$315,0))=1,INDEX('MEP amendments'!$P$7:$P$315,MATCH($M272,'MEP amendments'!$AD$7:$AD$315,0)),"")</x:f>
        <x:v>2</x:v>
      </x:c>
      <x:c r="E272" s="55" t="n">
        <x:f>IF(AND(ISNUMBER(D272),INDEX('MEP amendments'!$T$7:$T$315,MATCH($M272,'MEP amendments'!$AD$7:$AD$315,0))="Yes"),1,0)</x:f>
        <x:v>1</x:v>
      </x:c>
      <x:c r="F272" s="55" t="str">
        <x:f>INDEX('MEP amendments'!$S$7:$S$315,MATCH($M272,'MEP amendments'!$AD$7:$AD$315,0))</x:f>
        <x:v>High</x:v>
      </x:c>
      <x:c r="G272" s="55" t="n">
        <x:f>COUNTIFS($A$7:$A$1047,A272,$B$7:$B$1047,B272,$E$7:$E$1047,1)</x:f>
        <x:v>11</x:v>
      </x:c>
      <x:c r="H272" s="68" t="n">
        <x:f>IF(E272=1,D272/G272,"")</x:f>
        <x:v>0.18181818181818182</x:v>
      </x:c>
      <x:c r="I272" s="55" t="n">
        <x:f>IF(AND(E272=1,COUNTIFS($A$7:A272,A272,$B$7:B272,B272,$E$7:E272,1)=1),1,0)</x:f>
        <x:v>0</x:v>
      </x:c>
      <x:c r="J272" s="64" t="str">
        <x:v>Official amendment</x:v>
      </x:c>
      <x:c r="K272" s="62" t="str">
        <x:v>Named signatory to tabled amendment</x:v>
      </x:c>
      <x:c r="L272" s="55" t="str">
        <x:v>No</x:v>
      </x:c>
      <x:c r="M272" s="55" t="str">
        <x:v>PET-MEP-150</x:v>
      </x:c>
    </x:row>
    <x:row r="273" ht="34" customHeight="1">
      <x:c r="A273" s="60" t="str">
        <x:v>Brando Benifei</x:v>
      </x:c>
      <x:c r="B273" s="60" t="str">
        <x:v>Digital Omnibus</x:v>
      </x:c>
      <x:c r="C273" s="61" t="str">
        <x:v>Amendment 611 — Article 1 – paragraph 1 – point 3 Regulation (EU) 2023/2854 Article 4 – paragraph 8b (new)</x:v>
      </x:c>
      <x:c r="D273" s="65" t="n">
        <x:f>IF(INDEX('MEP amendments'!$AE$7:$AE$315,MATCH($M273,'MEP amendments'!$AD$7:$AD$315,0))=1,INDEX('MEP amendments'!$P$7:$P$315,MATCH($M273,'MEP amendments'!$AD$7:$AD$315,0)),"")</x:f>
        <x:v>2</x:v>
      </x:c>
      <x:c r="E273" s="60" t="n">
        <x:f>IF(AND(ISNUMBER(D273),INDEX('MEP amendments'!$T$7:$T$315,MATCH($M273,'MEP amendments'!$AD$7:$AD$315,0))="Yes"),1,0)</x:f>
        <x:v>1</x:v>
      </x:c>
      <x:c r="F273" s="60" t="str">
        <x:f>INDEX('MEP amendments'!$S$7:$S$315,MATCH($M273,'MEP amendments'!$AD$7:$AD$315,0))</x:f>
        <x:v>High</x:v>
      </x:c>
      <x:c r="G273" s="60" t="n">
        <x:f>COUNTIFS($A$7:$A$1047,A273,$B$7:$B$1047,B273,$E$7:$E$1047,1)</x:f>
        <x:v>11</x:v>
      </x:c>
      <x:c r="H273" s="67" t="n">
        <x:f>IF(E273=1,D273/G273,"")</x:f>
        <x:v>0.18181818181818182</x:v>
      </x:c>
      <x:c r="I273" s="60" t="n">
        <x:f>IF(AND(E273=1,COUNTIFS($A$7:A273,A273,$B$7:B273,B273,$E$7:E273,1)=1),1,0)</x:f>
        <x:v>0</x:v>
      </x:c>
      <x:c r="J273" s="63" t="str">
        <x:v>Official amendment</x:v>
      </x:c>
      <x:c r="K273" s="61" t="str">
        <x:v>Named signatory to tabled amendment</x:v>
      </x:c>
      <x:c r="L273" s="60" t="str">
        <x:v>No</x:v>
      </x:c>
      <x:c r="M273" s="60" t="str">
        <x:v>PET-MEP-158</x:v>
      </x:c>
    </x:row>
    <x:row r="274" ht="34" customHeight="1">
      <x:c r="A274" s="55" t="str">
        <x:v>Brando Benifei</x:v>
      </x:c>
      <x:c r="B274" s="55" t="str">
        <x:v>Digital Omnibus</x:v>
      </x:c>
      <x:c r="C274" s="62" t="str">
        <x:v>Amendment 674 — Article 1 – paragraph 1 – point 12 Regulation (EU) 2023/2854 Article 20 – paragraph 2</x:v>
      </x:c>
      <x:c r="D274" s="66" t="str">
        <x:f>IF(INDEX('MEP amendments'!$AE$7:$AE$315,MATCH($M274,'MEP amendments'!$AD$7:$AD$315,0))=1,INDEX('MEP amendments'!$P$7:$P$315,MATCH($M274,'MEP amendments'!$AD$7:$AD$315,0)),"")</x:f>
      </x:c>
      <x:c r="E274" s="55" t="n">
        <x:f>IF(AND(ISNUMBER(D274),INDEX('MEP amendments'!$T$7:$T$315,MATCH($M274,'MEP amendments'!$AD$7:$AD$315,0))="Yes"),1,0)</x:f>
        <x:v>0</x:v>
      </x:c>
      <x:c r="F274" s="55" t="str">
        <x:f>INDEX('MEP amendments'!$S$7:$S$315,MATCH($M274,'MEP amendments'!$AD$7:$AD$315,0))</x:f>
        <x:v>Medium</x:v>
      </x:c>
      <x:c r="G274" s="55" t="n">
        <x:f>COUNTIFS($A$7:$A$1047,A274,$B$7:$B$1047,B274,$E$7:$E$1047,1)</x:f>
        <x:v>11</x:v>
      </x:c>
      <x:c r="H274" s="68" t="str">
        <x:f>IF(E274=1,D274/G274,"")</x:f>
      </x:c>
      <x:c r="I274" s="55" t="n">
        <x:f>IF(AND(E274=1,COUNTIFS($A$7:A274,A274,$B$7:B274,B274,$E$7:E274,1)=1),1,0)</x:f>
        <x:v>0</x:v>
      </x:c>
      <x:c r="J274" s="64" t="str">
        <x:v>Official amendment</x:v>
      </x:c>
      <x:c r="K274" s="62" t="str">
        <x:v>Named signatory to tabled amendment</x:v>
      </x:c>
      <x:c r="L274" s="55" t="str">
        <x:v>No</x:v>
      </x:c>
      <x:c r="M274" s="55" t="str">
        <x:v>PET-MEP-164</x:v>
      </x:c>
    </x:row>
    <x:row r="275" ht="34" customHeight="1">
      <x:c r="A275" s="60" t="str">
        <x:v>Brando Benifei</x:v>
      </x:c>
      <x:c r="B275" s="60" t="str">
        <x:v>Digital Omnibus</x:v>
      </x:c>
      <x:c r="C275" s="61" t="str">
        <x:v>Amendment 731 — Article 1 – paragraph 1 – point 18 Regulation (EU) 2023/2854 Article 32c – paragraph 1 – point c</x:v>
      </x:c>
      <x:c r="D275" s="65" t="n">
        <x:f>IF(INDEX('MEP amendments'!$AE$7:$AE$315,MATCH($M275,'MEP amendments'!$AD$7:$AD$315,0))=1,INDEX('MEP amendments'!$P$7:$P$315,MATCH($M275,'MEP amendments'!$AD$7:$AD$315,0)),"")</x:f>
        <x:v>0</x:v>
      </x:c>
      <x:c r="E275" s="60" t="n">
        <x:f>IF(AND(ISNUMBER(D275),INDEX('MEP amendments'!$T$7:$T$315,MATCH($M275,'MEP amendments'!$AD$7:$AD$315,0))="Yes"),1,0)</x:f>
        <x:v>1</x:v>
      </x:c>
      <x:c r="F275" s="60" t="str">
        <x:f>INDEX('MEP amendments'!$S$7:$S$315,MATCH($M275,'MEP amendments'!$AD$7:$AD$315,0))</x:f>
        <x:v>High</x:v>
      </x:c>
      <x:c r="G275" s="60" t="n">
        <x:f>COUNTIFS($A$7:$A$1047,A275,$B$7:$B$1047,B275,$E$7:$E$1047,1)</x:f>
        <x:v>11</x:v>
      </x:c>
      <x:c r="H275" s="67" t="n">
        <x:f>IF(E275=1,D275/G275,"")</x:f>
        <x:v>0</x:v>
      </x:c>
      <x:c r="I275" s="60" t="n">
        <x:f>IF(AND(E275=1,COUNTIFS($A$7:A275,A275,$B$7:B275,B275,$E$7:E275,1)=1),1,0)</x:f>
        <x:v>0</x:v>
      </x:c>
      <x:c r="J275" s="63" t="str">
        <x:v>Official amendment</x:v>
      </x:c>
      <x:c r="K275" s="61" t="str">
        <x:v>Named signatory to tabled amendment</x:v>
      </x:c>
      <x:c r="L275" s="60" t="str">
        <x:v>No</x:v>
      </x:c>
      <x:c r="M275" s="60" t="str">
        <x:v>PET-MEP-168</x:v>
      </x:c>
    </x:row>
    <x:row r="276" ht="34" customHeight="1">
      <x:c r="A276" s="55" t="str">
        <x:v>Brando Benifei</x:v>
      </x:c>
      <x:c r="B276" s="55" t="str">
        <x:v>Digital Omnibus</x:v>
      </x:c>
      <x:c r="C276" s="62" t="str">
        <x:v>Amendment 862: proposed Data Act Art32y(3)(c)</x:v>
      </x:c>
      <x:c r="D276" s="66" t="n">
        <x:f>IF(INDEX('MEP amendments'!$AE$7:$AE$315,MATCH($M276,'MEP amendments'!$AD$7:$AD$315,0))=1,INDEX('MEP amendments'!$P$7:$P$315,MATCH($M276,'MEP amendments'!$AD$7:$AD$315,0)),"")</x:f>
        <x:v>-1</x:v>
      </x:c>
      <x:c r="E276" s="55" t="n">
        <x:f>IF(AND(ISNUMBER(D276),INDEX('MEP amendments'!$T$7:$T$315,MATCH($M276,'MEP amendments'!$AD$7:$AD$315,0))="Yes"),1,0)</x:f>
        <x:v>1</x:v>
      </x:c>
      <x:c r="F276" s="55" t="str">
        <x:f>INDEX('MEP amendments'!$S$7:$S$315,MATCH($M276,'MEP amendments'!$AD$7:$AD$315,0))</x:f>
        <x:v>Medium</x:v>
      </x:c>
      <x:c r="G276" s="55" t="n">
        <x:f>COUNTIFS($A$7:$A$1047,A276,$B$7:$B$1047,B276,$E$7:$E$1047,1)</x:f>
        <x:v>11</x:v>
      </x:c>
      <x:c r="H276" s="68" t="n">
        <x:f>IF(E276=1,D276/G276,"")</x:f>
        <x:v>-0.09090909090909091</x:v>
      </x:c>
      <x:c r="I276" s="55" t="n">
        <x:f>IF(AND(E276=1,COUNTIFS($A$7:A276,A276,$B$7:B276,B276,$E$7:E276,1)=1),1,0)</x:f>
        <x:v>0</x:v>
      </x:c>
      <x:c r="J276" s="64" t="str">
        <x:v>Official amendment</x:v>
      </x:c>
      <x:c r="K276" s="62" t="str">
        <x:v>Named joint proposers/signatories</x:v>
      </x:c>
      <x:c r="L276" s="55" t="str">
        <x:v>No</x:v>
      </x:c>
      <x:c r="M276" s="55" t="str">
        <x:v>PET-MEP-180</x:v>
      </x:c>
    </x:row>
    <x:row r="277" ht="34" customHeight="1">
      <x:c r="A277" s="60" t="str">
        <x:v>Brando Benifei</x:v>
      </x:c>
      <x:c r="B277" s="60" t="str">
        <x:v>Digital Omnibus</x:v>
      </x:c>
      <x:c r="C277" s="61" t="str">
        <x:v>Amendment 905: proposed Data Act Art42(1a)</x:v>
      </x:c>
      <x:c r="D277" s="65" t="n">
        <x:f>IF(INDEX('MEP amendments'!$AE$7:$AE$315,MATCH($M277,'MEP amendments'!$AD$7:$AD$315,0))=1,INDEX('MEP amendments'!$P$7:$P$315,MATCH($M277,'MEP amendments'!$AD$7:$AD$315,0)),"")</x:f>
        <x:v>0</x:v>
      </x:c>
      <x:c r="E277" s="60" t="n">
        <x:f>IF(AND(ISNUMBER(D277),INDEX('MEP amendments'!$T$7:$T$315,MATCH($M277,'MEP amendments'!$AD$7:$AD$315,0))="Yes"),1,0)</x:f>
        <x:v>1</x:v>
      </x:c>
      <x:c r="F277" s="60" t="str">
        <x:f>INDEX('MEP amendments'!$S$7:$S$315,MATCH($M277,'MEP amendments'!$AD$7:$AD$315,0))</x:f>
        <x:v>High</x:v>
      </x:c>
      <x:c r="G277" s="60" t="n">
        <x:f>COUNTIFS($A$7:$A$1047,A277,$B$7:$B$1047,B277,$E$7:$E$1047,1)</x:f>
        <x:v>11</x:v>
      </x:c>
      <x:c r="H277" s="67" t="n">
        <x:f>IF(E277=1,D277/G277,"")</x:f>
        <x:v>0</x:v>
      </x:c>
      <x:c r="I277" s="60" t="n">
        <x:f>IF(AND(E277=1,COUNTIFS($A$7:A277,A277,$B$7:B277,B277,$E$7:E277,1)=1),1,0)</x:f>
        <x:v>0</x:v>
      </x:c>
      <x:c r="J277" s="63" t="str">
        <x:v>Official amendment</x:v>
      </x:c>
      <x:c r="K277" s="61" t="str">
        <x:v>Named joint proposers/signatories</x:v>
      </x:c>
      <x:c r="L277" s="60" t="str">
        <x:v>No</x:v>
      </x:c>
      <x:c r="M277" s="60" t="str">
        <x:v>PET-MEP-184</x:v>
      </x:c>
    </x:row>
    <x:row r="278" ht="34" customHeight="1">
      <x:c r="A278" s="55" t="str">
        <x:v>Brando Benifei</x:v>
      </x:c>
      <x:c r="B278" s="55" t="str">
        <x:v>Digital Omnibus</x:v>
      </x:c>
      <x:c r="C278" s="62" t="str">
        <x:v>GDPR Article 34, especially paragraphs3(a) and new4a; proposal Article 3(1)(8a)</x:v>
      </x:c>
      <x:c r="D278" s="66" t="n">
        <x:f>IF(INDEX('MEP amendments'!$AE$7:$AE$315,MATCH($M278,'MEP amendments'!$AD$7:$AD$315,0))=1,INDEX('MEP amendments'!$P$7:$P$315,MATCH($M278,'MEP amendments'!$AD$7:$AD$315,0)),"")</x:f>
        <x:v>0</x:v>
      </x:c>
      <x:c r="E278" s="55" t="n">
        <x:f>IF(AND(ISNUMBER(D278),INDEX('MEP amendments'!$T$7:$T$315,MATCH($M278,'MEP amendments'!$AD$7:$AD$315,0))="Yes"),1,0)</x:f>
        <x:v>1</x:v>
      </x:c>
      <x:c r="F278" s="55" t="str">
        <x:f>INDEX('MEP amendments'!$S$7:$S$315,MATCH($M278,'MEP amendments'!$AD$7:$AD$315,0))</x:f>
        <x:v>High</x:v>
      </x:c>
      <x:c r="G278" s="55" t="n">
        <x:f>COUNTIFS($A$7:$A$1047,A278,$B$7:$B$1047,B278,$E$7:$E$1047,1)</x:f>
        <x:v>11</x:v>
      </x:c>
      <x:c r="H278" s="68" t="n">
        <x:f>IF(E278=1,D278/G278,"")</x:f>
        <x:v>0</x:v>
      </x:c>
      <x:c r="I278" s="55" t="n">
        <x:f>IF(AND(E278=1,COUNTIFS($A$7:A278,A278,$B$7:B278,B278,$E$7:E278,1)=1),1,0)</x:f>
        <x:v>0</x:v>
      </x:c>
      <x:c r="J278" s="64" t="str">
        <x:v>Official amendment</x:v>
      </x:c>
      <x:c r="K278" s="62" t="str">
        <x:v>Named joint proposers/signatories</x:v>
      </x:c>
      <x:c r="L278" s="55" t="str">
        <x:v>No</x:v>
      </x:c>
      <x:c r="M278" s="55" t="str">
        <x:v>PET-MEP-212</x:v>
      </x:c>
    </x:row>
    <x:row r="279" ht="34" customHeight="1">
      <x:c r="A279" s="60" t="str">
        <x:v>Brando Benifei</x:v>
      </x:c>
      <x:c r="B279" s="60" t="str">
        <x:v>Digital Omnibus</x:v>
      </x:c>
      <x:c r="C279" s="61" t="str">
        <x:v>Proposed GDPR Article 41a; proposal Article 3(1)(10)</x:v>
      </x:c>
      <x:c r="D279" s="65" t="str">
        <x:f>IF(INDEX('MEP amendments'!$AE$7:$AE$315,MATCH($M279,'MEP amendments'!$AD$7:$AD$315,0))=1,INDEX('MEP amendments'!$P$7:$P$315,MATCH($M279,'MEP amendments'!$AD$7:$AD$315,0)),"")</x:f>
      </x:c>
      <x:c r="E279" s="60" t="n">
        <x:f>IF(AND(ISNUMBER(D279),INDEX('MEP amendments'!$T$7:$T$315,MATCH($M279,'MEP amendments'!$AD$7:$AD$315,0))="Yes"),1,0)</x:f>
        <x:v>0</x:v>
      </x:c>
      <x:c r="F279" s="60" t="str">
        <x:f>INDEX('MEP amendments'!$S$7:$S$315,MATCH($M279,'MEP amendments'!$AD$7:$AD$315,0))</x:f>
        <x:v>Medium</x:v>
      </x:c>
      <x:c r="G279" s="60" t="n">
        <x:f>COUNTIFS($A$7:$A$1047,A279,$B$7:$B$1047,B279,$E$7:$E$1047,1)</x:f>
        <x:v>11</x:v>
      </x:c>
      <x:c r="H279" s="67" t="str">
        <x:f>IF(E279=1,D279/G279,"")</x:f>
      </x:c>
      <x:c r="I279" s="60" t="n">
        <x:f>IF(AND(E279=1,COUNTIFS($A$7:A279,A279,$B$7:B279,B279,$E$7:E279,1)=1),1,0)</x:f>
        <x:v>0</x:v>
      </x:c>
      <x:c r="J279" s="63" t="str">
        <x:v>Official amendment</x:v>
      </x:c>
      <x:c r="K279" s="61" t="str">
        <x:v>Named joint proposers/signatories</x:v>
      </x:c>
      <x:c r="L279" s="60" t="str">
        <x:v>No</x:v>
      </x:c>
      <x:c r="M279" s="60" t="str">
        <x:v>PET-MEP-215</x:v>
      </x:c>
    </x:row>
    <x:row r="280" ht="34" customHeight="1">
      <x:c r="A280" s="55" t="str">
        <x:v>Brando Benifei</x:v>
      </x:c>
      <x:c r="B280" s="55" t="str">
        <x:v>Digital Omnibus</x:v>
      </x:c>
      <x:c r="C280" s="62" t="str">
        <x:v>Amendment 1594; Article 3(1)(15a); GDPR Article 91b(4)(b) (new)</x:v>
      </x:c>
      <x:c r="D280" s="66" t="n">
        <x:f>IF(INDEX('MEP amendments'!$AE$7:$AE$315,MATCH($M280,'MEP amendments'!$AD$7:$AD$315,0))=1,INDEX('MEP amendments'!$P$7:$P$315,MATCH($M280,'MEP amendments'!$AD$7:$AD$315,0)),"")</x:f>
        <x:v>2</x:v>
      </x:c>
      <x:c r="E280" s="55" t="n">
        <x:f>IF(AND(ISNUMBER(D280),INDEX('MEP amendments'!$T$7:$T$315,MATCH($M280,'MEP amendments'!$AD$7:$AD$315,0))="Yes"),1,0)</x:f>
        <x:v>1</x:v>
      </x:c>
      <x:c r="F280" s="55" t="str">
        <x:f>INDEX('MEP amendments'!$S$7:$S$315,MATCH($M280,'MEP amendments'!$AD$7:$AD$315,0))</x:f>
        <x:v>Medium</x:v>
      </x:c>
      <x:c r="G280" s="55" t="n">
        <x:f>COUNTIFS($A$7:$A$1047,A280,$B$7:$B$1047,B280,$E$7:$E$1047,1)</x:f>
        <x:v>11</x:v>
      </x:c>
      <x:c r="H280" s="68" t="n">
        <x:f>IF(E280=1,D280/G280,"")</x:f>
        <x:v>0.18181818181818182</x:v>
      </x:c>
      <x:c r="I280" s="55" t="n">
        <x:f>IF(AND(E280=1,COUNTIFS($A$7:A280,A280,$B$7:B280,B280,$E$7:E280,1)=1),1,0)</x:f>
        <x:v>0</x:v>
      </x:c>
      <x:c r="J280" s="64" t="str">
        <x:v>Official amendment</x:v>
      </x:c>
      <x:c r="K280" s="62" t="str">
        <x:v>Named signatories to tabled amendment</x:v>
      </x:c>
      <x:c r="L280" s="55" t="str">
        <x:v>No</x:v>
      </x:c>
      <x:c r="M280" s="55" t="str">
        <x:v>PET-MEP-289</x:v>
      </x:c>
    </x:row>
    <x:row r="281" ht="34" customHeight="1">
      <x:c r="A281" s="60" t="str">
        <x:v>Brando Benifei</x:v>
      </x:c>
      <x:c r="B281" s="60" t="str">
        <x:v>Digital Omnibus</x:v>
      </x:c>
      <x:c r="C281" s="61" t="str">
        <x:v>Amendment 1702; Article 4(1)(8a); Regulation (EU) 2018/1725 Article 37(1)(e) replacement</x:v>
      </x:c>
      <x:c r="D281" s="65" t="n">
        <x:f>IF(INDEX('MEP amendments'!$AE$7:$AE$315,MATCH($M281,'MEP amendments'!$AD$7:$AD$315,0))=1,INDEX('MEP amendments'!$P$7:$P$315,MATCH($M281,'MEP amendments'!$AD$7:$AD$315,0)),"")</x:f>
        <x:v>1</x:v>
      </x:c>
      <x:c r="E281" s="60" t="n">
        <x:f>IF(AND(ISNUMBER(D281),INDEX('MEP amendments'!$T$7:$T$315,MATCH($M281,'MEP amendments'!$AD$7:$AD$315,0))="Yes"),1,0)</x:f>
        <x:v>1</x:v>
      </x:c>
      <x:c r="F281" s="60" t="str">
        <x:f>INDEX('MEP amendments'!$S$7:$S$315,MATCH($M281,'MEP amendments'!$AD$7:$AD$315,0))</x:f>
        <x:v>Medium</x:v>
      </x:c>
      <x:c r="G281" s="60" t="n">
        <x:f>COUNTIFS($A$7:$A$1047,A281,$B$7:$B$1047,B281,$E$7:$E$1047,1)</x:f>
        <x:v>11</x:v>
      </x:c>
      <x:c r="H281" s="67" t="n">
        <x:f>IF(E281=1,D281/G281,"")</x:f>
        <x:v>0.09090909090909091</x:v>
      </x:c>
      <x:c r="I281" s="60" t="n">
        <x:f>IF(AND(E281=1,COUNTIFS($A$7:A281,A281,$B$7:B281,B281,$E$7:E281,1)=1),1,0)</x:f>
        <x:v>0</x:v>
      </x:c>
      <x:c r="J281" s="63" t="str">
        <x:v>Official amendment</x:v>
      </x:c>
      <x:c r="K281" s="61" t="str">
        <x:v>Named signatories to tabled amendment</x:v>
      </x:c>
      <x:c r="L281" s="60" t="str">
        <x:v>No</x:v>
      </x:c>
      <x:c r="M281" s="60" t="str">
        <x:v>PET-MEP-302</x:v>
      </x:c>
    </x:row>
    <x:row r="282" ht="34" customHeight="1">
      <x:c r="A282" s="55" t="str">
        <x:v>Christian Doleschal</x:v>
      </x:c>
      <x:c r="B282" s="55" t="str">
        <x:v>Digital Omnibus</x:v>
      </x:c>
      <x:c r="C282" s="62" t="str">
        <x:v>Proposed GDPR Article 41a(1); proposal Article 3(1)(10)</x:v>
      </x:c>
      <x:c r="D282" s="66" t="n">
        <x:f>IF(INDEX('MEP amendments'!$AE$7:$AE$315,MATCH($M282,'MEP amendments'!$AD$7:$AD$315,0))=1,INDEX('MEP amendments'!$P$7:$P$315,MATCH($M282,'MEP amendments'!$AD$7:$AD$315,0)),"")</x:f>
        <x:v>1</x:v>
      </x:c>
      <x:c r="E282" s="55" t="n">
        <x:f>IF(AND(ISNUMBER(D282),INDEX('MEP amendments'!$T$7:$T$315,MATCH($M282,'MEP amendments'!$AD$7:$AD$315,0))="Yes"),1,0)</x:f>
        <x:v>1</x:v>
      </x:c>
      <x:c r="F282" s="55" t="str">
        <x:f>INDEX('MEP amendments'!$S$7:$S$315,MATCH($M282,'MEP amendments'!$AD$7:$AD$315,0))</x:f>
        <x:v>High</x:v>
      </x:c>
      <x:c r="G282" s="55" t="n">
        <x:f>COUNTIFS($A$7:$A$1047,A282,$B$7:$B$1047,B282,$E$7:$E$1047,1)</x:f>
        <x:v>7</x:v>
      </x:c>
      <x:c r="H282" s="68" t="n">
        <x:f>IF(E282=1,D282/G282,"")</x:f>
        <x:v>0.14285714285714285</x:v>
      </x:c>
      <x:c r="I282" s="55" t="n">
        <x:f>IF(AND(E282=1,COUNTIFS($A$7:A282,A282,$B$7:B282,B282,$E$7:E282,1)=1),1,0)</x:f>
        <x:v>1</x:v>
      </x:c>
      <x:c r="J282" s="64" t="str">
        <x:v>Official amendment</x:v>
      </x:c>
      <x:c r="K282" s="62" t="str">
        <x:v>Named joint proposers/signatories</x:v>
      </x:c>
      <x:c r="L282" s="55" t="str">
        <x:v>No</x:v>
      </x:c>
      <x:c r="M282" s="55" t="str">
        <x:v>PET-MEP-225</x:v>
      </x:c>
    </x:row>
    <x:row r="283" ht="34" customHeight="1">
      <x:c r="A283" s="60" t="str">
        <x:v>Christian Doleschal</x:v>
      </x:c>
      <x:c r="B283" s="60" t="str">
        <x:v>Digital Omnibus</x:v>
      </x:c>
      <x:c r="C283" s="61" t="str">
        <x:v>Amendment 1269; Article 3 – paragraph 1 – point 10 Regulation (EU) 2016/679 Article 41a – paragraph 2 – point a</x:v>
      </x:c>
      <x:c r="D283" s="65" t="n">
        <x:f>IF(INDEX('MEP amendments'!$AE$7:$AE$315,MATCH($M283,'MEP amendments'!$AD$7:$AD$315,0))=1,INDEX('MEP amendments'!$P$7:$P$315,MATCH($M283,'MEP amendments'!$AD$7:$AD$315,0)),"")</x:f>
        <x:v>1</x:v>
      </x:c>
      <x:c r="E283" s="60" t="n">
        <x:f>IF(AND(ISNUMBER(D283),INDEX('MEP amendments'!$T$7:$T$315,MATCH($M283,'MEP amendments'!$AD$7:$AD$315,0))="Yes"),1,0)</x:f>
        <x:v>1</x:v>
      </x:c>
      <x:c r="F283" s="60" t="str">
        <x:f>INDEX('MEP amendments'!$S$7:$S$315,MATCH($M283,'MEP amendments'!$AD$7:$AD$315,0))</x:f>
        <x:v>High</x:v>
      </x:c>
      <x:c r="G283" s="60" t="n">
        <x:f>COUNTIFS($A$7:$A$1047,A283,$B$7:$B$1047,B283,$E$7:$E$1047,1)</x:f>
        <x:v>7</x:v>
      </x:c>
      <x:c r="H283" s="67" t="n">
        <x:f>IF(E283=1,D283/G283,"")</x:f>
        <x:v>0.14285714285714285</x:v>
      </x:c>
      <x:c r="I283" s="60" t="n">
        <x:f>IF(AND(E283=1,COUNTIFS($A$7:A283,A283,$B$7:B283,B283,$E$7:E283,1)=1),1,0)</x:f>
        <x:v>0</x:v>
      </x:c>
      <x:c r="J283" s="63" t="str">
        <x:v>Official amendment</x:v>
      </x:c>
      <x:c r="K283" s="61" t="str">
        <x:v>Named signatories to tabled amendment</x:v>
      </x:c>
      <x:c r="L283" s="60" t="str">
        <x:v>Yes</x:v>
      </x:c>
      <x:c r="M283" s="60" t="str">
        <x:v>PET-MEP-240</x:v>
      </x:c>
    </x:row>
    <x:row r="284" ht="34" customHeight="1">
      <x:c r="A284" s="55" t="str">
        <x:v>Christian Doleschal</x:v>
      </x:c>
      <x:c r="B284" s="55" t="str">
        <x:v>Digital Omnibus</x:v>
      </x:c>
      <x:c r="C284" s="62" t="str">
        <x:v>Amendment 1275; Article 3 – paragraph 1 – point 10 Regulation (EU) 2016/679 Article 41a – paragraph 2 – point b</x:v>
      </x:c>
      <x:c r="D284" s="66" t="n">
        <x:f>IF(INDEX('MEP amendments'!$AE$7:$AE$315,MATCH($M284,'MEP amendments'!$AD$7:$AD$315,0))=1,INDEX('MEP amendments'!$P$7:$P$315,MATCH($M284,'MEP amendments'!$AD$7:$AD$315,0)),"")</x:f>
        <x:v>0</x:v>
      </x:c>
      <x:c r="E284" s="55" t="n">
        <x:f>IF(AND(ISNUMBER(D284),INDEX('MEP amendments'!$T$7:$T$315,MATCH($M284,'MEP amendments'!$AD$7:$AD$315,0))="Yes"),1,0)</x:f>
        <x:v>1</x:v>
      </x:c>
      <x:c r="F284" s="55" t="str">
        <x:f>INDEX('MEP amendments'!$S$7:$S$315,MATCH($M284,'MEP amendments'!$AD$7:$AD$315,0))</x:f>
        <x:v>High</x:v>
      </x:c>
      <x:c r="G284" s="55" t="n">
        <x:f>COUNTIFS($A$7:$A$1047,A284,$B$7:$B$1047,B284,$E$7:$E$1047,1)</x:f>
        <x:v>7</x:v>
      </x:c>
      <x:c r="H284" s="68" t="n">
        <x:f>IF(E284=1,D284/G284,"")</x:f>
        <x:v>0</x:v>
      </x:c>
      <x:c r="I284" s="55" t="n">
        <x:f>IF(AND(E284=1,COUNTIFS($A$7:A284,A284,$B$7:B284,B284,$E$7:E284,1)=1),1,0)</x:f>
        <x:v>0</x:v>
      </x:c>
      <x:c r="J284" s="64" t="str">
        <x:v>Official amendment</x:v>
      </x:c>
      <x:c r="K284" s="62" t="str">
        <x:v>Named signatories to tabled amendment</x:v>
      </x:c>
      <x:c r="L284" s="55" t="str">
        <x:v>No</x:v>
      </x:c>
      <x:c r="M284" s="55" t="str">
        <x:v>PET-MEP-246</x:v>
      </x:c>
    </x:row>
    <x:row r="285" ht="34" customHeight="1">
      <x:c r="A285" s="60" t="str">
        <x:v>Christian Doleschal</x:v>
      </x:c>
      <x:c r="B285" s="60" t="str">
        <x:v>Digital Omnibus</x:v>
      </x:c>
      <x:c r="C285" s="61" t="str">
        <x:v>Amendment 1281; Article 3 – paragraph 1 – point 10 Regulation (EU) 2016/679 Article 41a – paragraph 2 – point ba (new)</x:v>
      </x:c>
      <x:c r="D285" s="65" t="n">
        <x:f>IF(INDEX('MEP amendments'!$AE$7:$AE$315,MATCH($M285,'MEP amendments'!$AD$7:$AD$315,0))=1,INDEX('MEP amendments'!$P$7:$P$315,MATCH($M285,'MEP amendments'!$AD$7:$AD$315,0)),"")</x:f>
        <x:v>1</x:v>
      </x:c>
      <x:c r="E285" s="60" t="n">
        <x:f>IF(AND(ISNUMBER(D285),INDEX('MEP amendments'!$T$7:$T$315,MATCH($M285,'MEP amendments'!$AD$7:$AD$315,0))="Yes"),1,0)</x:f>
        <x:v>1</x:v>
      </x:c>
      <x:c r="F285" s="60" t="str">
        <x:f>INDEX('MEP amendments'!$S$7:$S$315,MATCH($M285,'MEP amendments'!$AD$7:$AD$315,0))</x:f>
        <x:v>High</x:v>
      </x:c>
      <x:c r="G285" s="60" t="n">
        <x:f>COUNTIFS($A$7:$A$1047,A285,$B$7:$B$1047,B285,$E$7:$E$1047,1)</x:f>
        <x:v>7</x:v>
      </x:c>
      <x:c r="H285" s="67" t="n">
        <x:f>IF(E285=1,D285/G285,"")</x:f>
        <x:v>0.14285714285714285</x:v>
      </x:c>
      <x:c r="I285" s="60" t="n">
        <x:f>IF(AND(E285=1,COUNTIFS($A$7:A285,A285,$B$7:B285,B285,$E$7:E285,1)=1),1,0)</x:f>
        <x:v>0</x:v>
      </x:c>
      <x:c r="J285" s="63" t="str">
        <x:v>Official amendment</x:v>
      </x:c>
      <x:c r="K285" s="61" t="str">
        <x:v>Named signatories to tabled amendment</x:v>
      </x:c>
      <x:c r="L285" s="60" t="str">
        <x:v>No</x:v>
      </x:c>
      <x:c r="M285" s="60" t="str">
        <x:v>PET-MEP-252</x:v>
      </x:c>
    </x:row>
    <x:row r="286" ht="34" customHeight="1">
      <x:c r="A286" s="55" t="str">
        <x:v>Christian Doleschal</x:v>
      </x:c>
      <x:c r="B286" s="55" t="str">
        <x:v>Digital Omnibus</x:v>
      </x:c>
      <x:c r="C286" s="62" t="str">
        <x:v>Amendment 1289; Article 3 – paragraph 1 – point 10 Regulation (EU) 2016/679 Article 41a – paragraph 3</x:v>
      </x:c>
      <x:c r="D286" s="66" t="n">
        <x:f>IF(INDEX('MEP amendments'!$AE$7:$AE$315,MATCH($M286,'MEP amendments'!$AD$7:$AD$315,0))=1,INDEX('MEP amendments'!$P$7:$P$315,MATCH($M286,'MEP amendments'!$AD$7:$AD$315,0)),"")</x:f>
        <x:v>1</x:v>
      </x:c>
      <x:c r="E286" s="55" t="n">
        <x:f>IF(AND(ISNUMBER(D286),INDEX('MEP amendments'!$T$7:$T$315,MATCH($M286,'MEP amendments'!$AD$7:$AD$315,0))="Yes"),1,0)</x:f>
        <x:v>1</x:v>
      </x:c>
      <x:c r="F286" s="55" t="str">
        <x:f>INDEX('MEP amendments'!$S$7:$S$315,MATCH($M286,'MEP amendments'!$AD$7:$AD$315,0))</x:f>
        <x:v>High</x:v>
      </x:c>
      <x:c r="G286" s="55" t="n">
        <x:f>COUNTIFS($A$7:$A$1047,A286,$B$7:$B$1047,B286,$E$7:$E$1047,1)</x:f>
        <x:v>7</x:v>
      </x:c>
      <x:c r="H286" s="68" t="n">
        <x:f>IF(E286=1,D286/G286,"")</x:f>
        <x:v>0.14285714285714285</x:v>
      </x:c>
      <x:c r="I286" s="55" t="n">
        <x:f>IF(AND(E286=1,COUNTIFS($A$7:A286,A286,$B$7:B286,B286,$E$7:E286,1)=1),1,0)</x:f>
        <x:v>0</x:v>
      </x:c>
      <x:c r="J286" s="64" t="str">
        <x:v>Official amendment</x:v>
      </x:c>
      <x:c r="K286" s="62" t="str">
        <x:v>Named signatories to tabled amendment</x:v>
      </x:c>
      <x:c r="L286" s="55" t="str">
        <x:v>No</x:v>
      </x:c>
      <x:c r="M286" s="55" t="str">
        <x:v>PET-MEP-260</x:v>
      </x:c>
    </x:row>
    <x:row r="287" ht="34" customHeight="1">
      <x:c r="A287" s="60" t="str">
        <x:v>Christian Doleschal</x:v>
      </x:c>
      <x:c r="B287" s="60" t="str">
        <x:v>Digital Omnibus</x:v>
      </x:c>
      <x:c r="C287" s="61" t="str">
        <x:v>Amendment 1602; Article 3(1d); GDPR Article 9(2), new point</x:v>
      </x:c>
      <x:c r="D287" s="65" t="n">
        <x:f>IF(INDEX('MEP amendments'!$AE$7:$AE$315,MATCH($M287,'MEP amendments'!$AD$7:$AD$315,0))=1,INDEX('MEP amendments'!$P$7:$P$315,MATCH($M287,'MEP amendments'!$AD$7:$AD$315,0)),"")</x:f>
        <x:v>2</x:v>
      </x:c>
      <x:c r="E287" s="60" t="n">
        <x:f>IF(AND(ISNUMBER(D287),INDEX('MEP amendments'!$T$7:$T$315,MATCH($M287,'MEP amendments'!$AD$7:$AD$315,0))="Yes"),1,0)</x:f>
        <x:v>1</x:v>
      </x:c>
      <x:c r="F287" s="60" t="str">
        <x:f>INDEX('MEP amendments'!$S$7:$S$315,MATCH($M287,'MEP amendments'!$AD$7:$AD$315,0))</x:f>
        <x:v>High</x:v>
      </x:c>
      <x:c r="G287" s="60" t="n">
        <x:f>COUNTIFS($A$7:$A$1047,A287,$B$7:$B$1047,B287,$E$7:$E$1047,1)</x:f>
        <x:v>7</x:v>
      </x:c>
      <x:c r="H287" s="67" t="n">
        <x:f>IF(E287=1,D287/G287,"")</x:f>
        <x:v>0.2857142857142857</x:v>
      </x:c>
      <x:c r="I287" s="60" t="n">
        <x:f>IF(AND(E287=1,COUNTIFS($A$7:A287,A287,$B$7:B287,B287,$E$7:E287,1)=1),1,0)</x:f>
        <x:v>0</x:v>
      </x:c>
      <x:c r="J287" s="63" t="str">
        <x:v>Official amendment</x:v>
      </x:c>
      <x:c r="K287" s="61" t="str">
        <x:v>Named signatories to tabled amendment</x:v>
      </x:c>
      <x:c r="L287" s="60" t="str">
        <x:v>No</x:v>
      </x:c>
      <x:c r="M287" s="60" t="str">
        <x:v>PET-MEP-294</x:v>
      </x:c>
    </x:row>
    <x:row r="288" ht="34" customHeight="1">
      <x:c r="A288" s="55" t="str">
        <x:v>Christian Doleschal</x:v>
      </x:c>
      <x:c r="B288" s="55" t="str">
        <x:v>Digital Omnibus</x:v>
      </x:c>
      <x:c r="C288" s="62" t="str">
        <x:v>Amendment 1604; Article 3b (new); GDPR Article 6(3a) (new)</x:v>
      </x:c>
      <x:c r="D288" s="66" t="n">
        <x:f>IF(INDEX('MEP amendments'!$AE$7:$AE$315,MATCH($M288,'MEP amendments'!$AD$7:$AD$315,0))=1,INDEX('MEP amendments'!$P$7:$P$315,MATCH($M288,'MEP amendments'!$AD$7:$AD$315,0)),"")</x:f>
        <x:v>2</x:v>
      </x:c>
      <x:c r="E288" s="55" t="n">
        <x:f>IF(AND(ISNUMBER(D288),INDEX('MEP amendments'!$T$7:$T$315,MATCH($M288,'MEP amendments'!$AD$7:$AD$315,0))="Yes"),1,0)</x:f>
        <x:v>1</x:v>
      </x:c>
      <x:c r="F288" s="55" t="str">
        <x:f>INDEX('MEP amendments'!$S$7:$S$315,MATCH($M288,'MEP amendments'!$AD$7:$AD$315,0))</x:f>
        <x:v>High</x:v>
      </x:c>
      <x:c r="G288" s="55" t="n">
        <x:f>COUNTIFS($A$7:$A$1047,A288,$B$7:$B$1047,B288,$E$7:$E$1047,1)</x:f>
        <x:v>7</x:v>
      </x:c>
      <x:c r="H288" s="68" t="n">
        <x:f>IF(E288=1,D288/G288,"")</x:f>
        <x:v>0.2857142857142857</x:v>
      </x:c>
      <x:c r="I288" s="55" t="n">
        <x:f>IF(AND(E288=1,COUNTIFS($A$7:A288,A288,$B$7:B288,B288,$E$7:E288,1)=1),1,0)</x:f>
        <x:v>0</x:v>
      </x:c>
      <x:c r="J288" s="64" t="str">
        <x:v>Official amendment</x:v>
      </x:c>
      <x:c r="K288" s="62" t="str">
        <x:v>Named signatories to tabled amendment</x:v>
      </x:c>
      <x:c r="L288" s="55" t="str">
        <x:v>No</x:v>
      </x:c>
      <x:c r="M288" s="55" t="str">
        <x:v>PET-MEP-295</x:v>
      </x:c>
    </x:row>
    <x:row r="289" ht="34" customHeight="1">
      <x:c r="A289" s="60" t="str">
        <x:v>Christian Doleschal</x:v>
      </x:c>
      <x:c r="B289" s="60" t="str">
        <x:v>Digital Omnibus</x:v>
      </x:c>
      <x:c r="C289" s="61" t="str">
        <x:v>Amendment 1605; Article 3c (new); GDPR Article 4(5a) (new)</x:v>
      </x:c>
      <x:c r="D289" s="65" t="str">
        <x:f>IF(INDEX('MEP amendments'!$AE$7:$AE$315,MATCH($M289,'MEP amendments'!$AD$7:$AD$315,0))=1,INDEX('MEP amendments'!$P$7:$P$315,MATCH($M289,'MEP amendments'!$AD$7:$AD$315,0)),"")</x:f>
      </x:c>
      <x:c r="E289" s="60" t="n">
        <x:f>IF(AND(ISNUMBER(D289),INDEX('MEP amendments'!$T$7:$T$315,MATCH($M289,'MEP amendments'!$AD$7:$AD$315,0))="Yes"),1,0)</x:f>
        <x:v>0</x:v>
      </x:c>
      <x:c r="F289" s="60" t="str">
        <x:f>INDEX('MEP amendments'!$S$7:$S$315,MATCH($M289,'MEP amendments'!$AD$7:$AD$315,0))</x:f>
        <x:v>Low</x:v>
      </x:c>
      <x:c r="G289" s="60" t="n">
        <x:f>COUNTIFS($A$7:$A$1047,A289,$B$7:$B$1047,B289,$E$7:$E$1047,1)</x:f>
        <x:v>7</x:v>
      </x:c>
      <x:c r="H289" s="67" t="str">
        <x:f>IF(E289=1,D289/G289,"")</x:f>
      </x:c>
      <x:c r="I289" s="60" t="n">
        <x:f>IF(AND(E289=1,COUNTIFS($A$7:A289,A289,$B$7:B289,B289,$E$7:E289,1)=1),1,0)</x:f>
        <x:v>0</x:v>
      </x:c>
      <x:c r="J289" s="63" t="str">
        <x:v>Official amendment</x:v>
      </x:c>
      <x:c r="K289" s="61" t="str">
        <x:v>Named signatories to tabled amendment</x:v>
      </x:c>
      <x:c r="L289" s="60" t="str">
        <x:v>No</x:v>
      </x:c>
      <x:c r="M289" s="60" t="str">
        <x:v>PET-MEP-296</x:v>
      </x:c>
    </x:row>
    <x:row r="290" ht="34" customHeight="1">
      <x:c r="A290" s="55" t="str">
        <x:v>Christian Ehler</x:v>
      </x:c>
      <x:c r="B290" s="55" t="str">
        <x:v>Digital Omnibus</x:v>
      </x:c>
      <x:c r="C290" s="62" t="str">
        <x:v>Amendment 216 — Recital 27</x:v>
      </x:c>
      <x:c r="D290" s="66" t="n">
        <x:f>IF(INDEX('MEP amendments'!$AE$7:$AE$315,MATCH($M290,'MEP amendments'!$AD$7:$AD$315,0))=1,INDEX('MEP amendments'!$P$7:$P$315,MATCH($M290,'MEP amendments'!$AD$7:$AD$315,0)),"")</x:f>
        <x:v>0</x:v>
      </x:c>
      <x:c r="E290" s="55" t="n">
        <x:f>IF(AND(ISNUMBER(D290),INDEX('MEP amendments'!$T$7:$T$315,MATCH($M290,'MEP amendments'!$AD$7:$AD$315,0))="Yes"),1,0)</x:f>
        <x:v>1</x:v>
      </x:c>
      <x:c r="F290" s="55" t="str">
        <x:f>INDEX('MEP amendments'!$S$7:$S$315,MATCH($M290,'MEP amendments'!$AD$7:$AD$315,0))</x:f>
        <x:v>Medium</x:v>
      </x:c>
      <x:c r="G290" s="55" t="n">
        <x:f>COUNTIFS($A$7:$A$1047,A290,$B$7:$B$1047,B290,$E$7:$E$1047,1)</x:f>
        <x:v>5</x:v>
      </x:c>
      <x:c r="H290" s="68" t="n">
        <x:f>IF(E290=1,D290/G290,"")</x:f>
        <x:v>0</x:v>
      </x:c>
      <x:c r="I290" s="55" t="n">
        <x:f>IF(AND(E290=1,COUNTIFS($A$7:A290,A290,$B$7:B290,B290,$E$7:E290,1)=1),1,0)</x:f>
        <x:v>1</x:v>
      </x:c>
      <x:c r="J290" s="64" t="str">
        <x:v>Official amendment</x:v>
      </x:c>
      <x:c r="K290" s="62" t="str">
        <x:v>Named signatory to tabled amendment</x:v>
      </x:c>
      <x:c r="L290" s="55" t="str">
        <x:v>No</x:v>
      </x:c>
      <x:c r="M290" s="55" t="str">
        <x:v>PET-MEP-99</x:v>
      </x:c>
    </x:row>
    <x:row r="291" ht="34" customHeight="1">
      <x:c r="A291" s="60" t="str">
        <x:v>Christian Ehler</x:v>
      </x:c>
      <x:c r="B291" s="60" t="str">
        <x:v>Digital Omnibus</x:v>
      </x:c>
      <x:c r="C291" s="61" t="str">
        <x:v>Amendment 280 — Recital 31</x:v>
      </x:c>
      <x:c r="D291" s="65" t="n">
        <x:f>IF(INDEX('MEP amendments'!$AE$7:$AE$315,MATCH($M291,'MEP amendments'!$AD$7:$AD$315,0))=1,INDEX('MEP amendments'!$P$7:$P$315,MATCH($M291,'MEP amendments'!$AD$7:$AD$315,0)),"")</x:f>
        <x:v>0</x:v>
      </x:c>
      <x:c r="E291" s="60" t="n">
        <x:f>IF(AND(ISNUMBER(D291),INDEX('MEP amendments'!$T$7:$T$315,MATCH($M291,'MEP amendments'!$AD$7:$AD$315,0))="Yes"),1,0)</x:f>
        <x:v>1</x:v>
      </x:c>
      <x:c r="F291" s="60" t="str">
        <x:f>INDEX('MEP amendments'!$S$7:$S$315,MATCH($M291,'MEP amendments'!$AD$7:$AD$315,0))</x:f>
        <x:v>High</x:v>
      </x:c>
      <x:c r="G291" s="60" t="n">
        <x:f>COUNTIFS($A$7:$A$1047,A291,$B$7:$B$1047,B291,$E$7:$E$1047,1)</x:f>
        <x:v>5</x:v>
      </x:c>
      <x:c r="H291" s="67" t="n">
        <x:f>IF(E291=1,D291/G291,"")</x:f>
        <x:v>0</x:v>
      </x:c>
      <x:c r="I291" s="60" t="n">
        <x:f>IF(AND(E291=1,COUNTIFS($A$7:A291,A291,$B$7:B291,B291,$E$7:E291,1)=1),1,0)</x:f>
        <x:v>0</x:v>
      </x:c>
      <x:c r="J291" s="63" t="str">
        <x:v>Official amendment</x:v>
      </x:c>
      <x:c r="K291" s="61" t="str">
        <x:v>Named signatory to tabled amendment</x:v>
      </x:c>
      <x:c r="L291" s="60" t="str">
        <x:v>No</x:v>
      </x:c>
      <x:c r="M291" s="60" t="str">
        <x:v>PET-MEP-127</x:v>
      </x:c>
    </x:row>
    <x:row r="292" ht="34" customHeight="1">
      <x:c r="A292" s="55" t="str">
        <x:v>Christian Ehler</x:v>
      </x:c>
      <x:c r="B292" s="55" t="str">
        <x:v>Digital Omnibus</x:v>
      </x:c>
      <x:c r="C292" s="62" t="str">
        <x:v>New GDPR Article 25a; proposal Article 3(1)(7a)</x:v>
      </x:c>
      <x:c r="D292" s="66" t="n">
        <x:f>IF(INDEX('MEP amendments'!$AE$7:$AE$315,MATCH($M292,'MEP amendments'!$AD$7:$AD$315,0))=1,INDEX('MEP amendments'!$P$7:$P$315,MATCH($M292,'MEP amendments'!$AD$7:$AD$315,0)),"")</x:f>
        <x:v>2</x:v>
      </x:c>
      <x:c r="E292" s="55" t="n">
        <x:f>IF(AND(ISNUMBER(D292),INDEX('MEP amendments'!$T$7:$T$315,MATCH($M292,'MEP amendments'!$AD$7:$AD$315,0))="Yes"),1,0)</x:f>
        <x:v>1</x:v>
      </x:c>
      <x:c r="F292" s="55" t="str">
        <x:f>INDEX('MEP amendments'!$S$7:$S$315,MATCH($M292,'MEP amendments'!$AD$7:$AD$315,0))</x:f>
        <x:v>High</x:v>
      </x:c>
      <x:c r="G292" s="55" t="n">
        <x:f>COUNTIFS($A$7:$A$1047,A292,$B$7:$B$1047,B292,$E$7:$E$1047,1)</x:f>
        <x:v>5</x:v>
      </x:c>
      <x:c r="H292" s="68" t="n">
        <x:f>IF(E292=1,D292/G292,"")</x:f>
        <x:v>0.4</x:v>
      </x:c>
      <x:c r="I292" s="55" t="n">
        <x:f>IF(AND(E292=1,COUNTIFS($A$7:A292,A292,$B$7:B292,B292,$E$7:E292,1)=1),1,0)</x:f>
        <x:v>0</x:v>
      </x:c>
      <x:c r="J292" s="64" t="str">
        <x:v>Official amendment</x:v>
      </x:c>
      <x:c r="K292" s="62" t="str">
        <x:v>Named joint proposers/signatories</x:v>
      </x:c>
      <x:c r="L292" s="55" t="str">
        <x:v>Yes</x:v>
      </x:c>
      <x:c r="M292" s="55" t="str">
        <x:v>PET-MEP-207</x:v>
      </x:c>
    </x:row>
    <x:row r="293" ht="34" customHeight="1">
      <x:c r="A293" s="60" t="str">
        <x:v>Christian Ehler</x:v>
      </x:c>
      <x:c r="B293" s="60" t="str">
        <x:v>Digital Omnibus</x:v>
      </x:c>
      <x:c r="C293" s="61" t="str">
        <x:v>Amendment 1302; Article 3 – paragraph 1 – point 10 a (new) Regulation (EU) 2016/679 Article 41b (new)</x:v>
      </x:c>
      <x:c r="D293" s="65" t="n">
        <x:f>IF(INDEX('MEP amendments'!$AE$7:$AE$315,MATCH($M293,'MEP amendments'!$AD$7:$AD$315,0))=1,INDEX('MEP amendments'!$P$7:$P$315,MATCH($M293,'MEP amendments'!$AD$7:$AD$315,0)),"")</x:f>
        <x:v>2</x:v>
      </x:c>
      <x:c r="E293" s="60" t="n">
        <x:f>IF(AND(ISNUMBER(D293),INDEX('MEP amendments'!$T$7:$T$315,MATCH($M293,'MEP amendments'!$AD$7:$AD$315,0))="Yes"),1,0)</x:f>
        <x:v>1</x:v>
      </x:c>
      <x:c r="F293" s="60" t="str">
        <x:f>INDEX('MEP amendments'!$S$7:$S$315,MATCH($M293,'MEP amendments'!$AD$7:$AD$315,0))</x:f>
        <x:v>High</x:v>
      </x:c>
      <x:c r="G293" s="60" t="n">
        <x:f>COUNTIFS($A$7:$A$1047,A293,$B$7:$B$1047,B293,$E$7:$E$1047,1)</x:f>
        <x:v>5</x:v>
      </x:c>
      <x:c r="H293" s="67" t="n">
        <x:f>IF(E293=1,D293/G293,"")</x:f>
        <x:v>0.4</x:v>
      </x:c>
      <x:c r="I293" s="60" t="n">
        <x:f>IF(AND(E293=1,COUNTIFS($A$7:A293,A293,$B$7:B293,B293,$E$7:E293,1)=1),1,0)</x:f>
        <x:v>0</x:v>
      </x:c>
      <x:c r="J293" s="63" t="str">
        <x:v>Official amendment</x:v>
      </x:c>
      <x:c r="K293" s="61" t="str">
        <x:v>Named signatories to tabled amendment</x:v>
      </x:c>
      <x:c r="L293" s="60" t="str">
        <x:v>Yes</x:v>
      </x:c>
      <x:c r="M293" s="60" t="str">
        <x:v>PET-MEP-273</x:v>
      </x:c>
    </x:row>
    <x:row r="294" ht="34" customHeight="1">
      <x:c r="A294" s="55" t="str">
        <x:v>Christian Ehler</x:v>
      </x:c>
      <x:c r="B294" s="55" t="str">
        <x:v>Digital Omnibus</x:v>
      </x:c>
      <x:c r="C294" s="62" t="str">
        <x:v>Amendment 1410; Article 3 – paragraph 1 – point 15 Regulation (EU) 2016/679 Article 88a – paragraph 3 – point db</x:v>
      </x:c>
      <x:c r="D294" s="66" t="n">
        <x:f>IF(INDEX('MEP amendments'!$AE$7:$AE$315,MATCH($M294,'MEP amendments'!$AD$7:$AD$315,0))=1,INDEX('MEP amendments'!$P$7:$P$315,MATCH($M294,'MEP amendments'!$AD$7:$AD$315,0)),"")</x:f>
        <x:v>2</x:v>
      </x:c>
      <x:c r="E294" s="55" t="n">
        <x:f>IF(AND(ISNUMBER(D294),INDEX('MEP amendments'!$T$7:$T$315,MATCH($M294,'MEP amendments'!$AD$7:$AD$315,0))="Yes"),1,0)</x:f>
        <x:v>1</x:v>
      </x:c>
      <x:c r="F294" s="55" t="str">
        <x:f>INDEX('MEP amendments'!$S$7:$S$315,MATCH($M294,'MEP amendments'!$AD$7:$AD$315,0))</x:f>
        <x:v>High</x:v>
      </x:c>
      <x:c r="G294" s="55" t="n">
        <x:f>COUNTIFS($A$7:$A$1047,A294,$B$7:$B$1047,B294,$E$7:$E$1047,1)</x:f>
        <x:v>5</x:v>
      </x:c>
      <x:c r="H294" s="68" t="n">
        <x:f>IF(E294=1,D294/G294,"")</x:f>
        <x:v>0.4</x:v>
      </x:c>
      <x:c r="I294" s="55" t="n">
        <x:f>IF(AND(E294=1,COUNTIFS($A$7:A294,A294,$B$7:B294,B294,$E$7:E294,1)=1),1,0)</x:f>
        <x:v>0</x:v>
      </x:c>
      <x:c r="J294" s="64" t="str">
        <x:v>Official amendment</x:v>
      </x:c>
      <x:c r="K294" s="62" t="str">
        <x:v>Named signatories to tabled amendment</x:v>
      </x:c>
      <x:c r="L294" s="55" t="str">
        <x:v>Yes</x:v>
      </x:c>
      <x:c r="M294" s="55" t="str">
        <x:v>PET-MEP-281</x:v>
      </x:c>
    </x:row>
    <x:row r="295" ht="34" customHeight="1">
      <x:c r="A295" s="60" t="str">
        <x:v>Christophe Bay</x:v>
      </x:c>
      <x:c r="B295" s="60" t="str">
        <x:v>Digital Omnibus</x:v>
      </x:c>
      <x:c r="C295" s="61" t="str">
        <x:v>Amendment 99 — Recital 4 a (new)</x:v>
      </x:c>
      <x:c r="D295" s="65" t="n">
        <x:f>IF(INDEX('MEP amendments'!$AE$7:$AE$315,MATCH($M295,'MEP amendments'!$AD$7:$AD$315,0))=1,INDEX('MEP amendments'!$P$7:$P$315,MATCH($M295,'MEP amendments'!$AD$7:$AD$315,0)),"")</x:f>
        <x:v>1</x:v>
      </x:c>
      <x:c r="E295" s="60" t="n">
        <x:f>IF(AND(ISNUMBER(D295),INDEX('MEP amendments'!$T$7:$T$315,MATCH($M295,'MEP amendments'!$AD$7:$AD$315,0))="Yes"),1,0)</x:f>
        <x:v>1</x:v>
      </x:c>
      <x:c r="F295" s="60" t="str">
        <x:f>INDEX('MEP amendments'!$S$7:$S$315,MATCH($M295,'MEP amendments'!$AD$7:$AD$315,0))</x:f>
        <x:v>High</x:v>
      </x:c>
      <x:c r="G295" s="60" t="n">
        <x:f>COUNTIFS($A$7:$A$1047,A295,$B$7:$B$1047,B295,$E$7:$E$1047,1)</x:f>
        <x:v>54</x:v>
      </x:c>
      <x:c r="H295" s="67" t="n">
        <x:f>IF(E295=1,D295/G295,"")</x:f>
        <x:v>0.018518518518518517</x:v>
      </x:c>
      <x:c r="I295" s="60" t="n">
        <x:f>IF(AND(E295=1,COUNTIFS($A$7:A295,A295,$B$7:B295,B295,$E$7:E295,1)=1),1,0)</x:f>
        <x:v>1</x:v>
      </x:c>
      <x:c r="J295" s="63" t="str">
        <x:v>Official amendment</x:v>
      </x:c>
      <x:c r="K295" s="61" t="str">
        <x:v>Named signatory to tabled amendment</x:v>
      </x:c>
      <x:c r="L295" s="60" t="str">
        <x:v>No</x:v>
      </x:c>
      <x:c r="M295" s="60" t="str">
        <x:v>PET-MEP-91</x:v>
      </x:c>
    </x:row>
    <x:row r="296" ht="34" customHeight="1">
      <x:c r="A296" s="55" t="str">
        <x:v>Christophe Bay</x:v>
      </x:c>
      <x:c r="B296" s="55" t="str">
        <x:v>Digital Omnibus</x:v>
      </x:c>
      <x:c r="C296" s="62" t="str">
        <x:v>Amendment 186 — Recital 24 a (new)</x:v>
      </x:c>
      <x:c r="D296" s="66" t="n">
        <x:f>IF(INDEX('MEP amendments'!$AE$7:$AE$315,MATCH($M296,'MEP amendments'!$AD$7:$AD$315,0))=1,INDEX('MEP amendments'!$P$7:$P$315,MATCH($M296,'MEP amendments'!$AD$7:$AD$315,0)),"")</x:f>
        <x:v>2</x:v>
      </x:c>
      <x:c r="E296" s="55" t="n">
        <x:f>IF(AND(ISNUMBER(D296),INDEX('MEP amendments'!$T$7:$T$315,MATCH($M296,'MEP amendments'!$AD$7:$AD$315,0))="Yes"),1,0)</x:f>
        <x:v>1</x:v>
      </x:c>
      <x:c r="F296" s="55" t="str">
        <x:f>INDEX('MEP amendments'!$S$7:$S$315,MATCH($M296,'MEP amendments'!$AD$7:$AD$315,0))</x:f>
        <x:v>High</x:v>
      </x:c>
      <x:c r="G296" s="55" t="n">
        <x:f>COUNTIFS($A$7:$A$1047,A296,$B$7:$B$1047,B296,$E$7:$E$1047,1)</x:f>
        <x:v>54</x:v>
      </x:c>
      <x:c r="H296" s="68" t="n">
        <x:f>IF(E296=1,D296/G296,"")</x:f>
        <x:v>0.037037037037037035</x:v>
      </x:c>
      <x:c r="I296" s="55" t="n">
        <x:f>IF(AND(E296=1,COUNTIFS($A$7:A296,A296,$B$7:B296,B296,$E$7:E296,1)=1),1,0)</x:f>
        <x:v>0</x:v>
      </x:c>
      <x:c r="J296" s="64" t="str">
        <x:v>Official amendment</x:v>
      </x:c>
      <x:c r="K296" s="62" t="str">
        <x:v>Named signatory to tabled amendment</x:v>
      </x:c>
      <x:c r="L296" s="55" t="str">
        <x:v>No</x:v>
      </x:c>
      <x:c r="M296" s="55" t="str">
        <x:v>PET-MEP-92</x:v>
      </x:c>
    </x:row>
    <x:row r="297" ht="34" customHeight="1">
      <x:c r="A297" s="60" t="str">
        <x:v>Christophe Bay</x:v>
      </x:c>
      <x:c r="B297" s="60" t="str">
        <x:v>Digital Omnibus</x:v>
      </x:c>
      <x:c r="C297" s="61" t="str">
        <x:v>Amendment 188 — Recital 24 b (new)</x:v>
      </x:c>
      <x:c r="D297" s="65" t="n">
        <x:f>IF(INDEX('MEP amendments'!$AE$7:$AE$315,MATCH($M297,'MEP amendments'!$AD$7:$AD$315,0))=1,INDEX('MEP amendments'!$P$7:$P$315,MATCH($M297,'MEP amendments'!$AD$7:$AD$315,0)),"")</x:f>
        <x:v>1</x:v>
      </x:c>
      <x:c r="E297" s="60" t="n">
        <x:f>IF(AND(ISNUMBER(D297),INDEX('MEP amendments'!$T$7:$T$315,MATCH($M297,'MEP amendments'!$AD$7:$AD$315,0))="Yes"),1,0)</x:f>
        <x:v>1</x:v>
      </x:c>
      <x:c r="F297" s="60" t="str">
        <x:f>INDEX('MEP amendments'!$S$7:$S$315,MATCH($M297,'MEP amendments'!$AD$7:$AD$315,0))</x:f>
        <x:v>High</x:v>
      </x:c>
      <x:c r="G297" s="60" t="n">
        <x:f>COUNTIFS($A$7:$A$1047,A297,$B$7:$B$1047,B297,$E$7:$E$1047,1)</x:f>
        <x:v>54</x:v>
      </x:c>
      <x:c r="H297" s="67" t="n">
        <x:f>IF(E297=1,D297/G297,"")</x:f>
        <x:v>0.018518518518518517</x:v>
      </x:c>
      <x:c r="I297" s="60" t="n">
        <x:f>IF(AND(E297=1,COUNTIFS($A$7:A297,A297,$B$7:B297,B297,$E$7:E297,1)=1),1,0)</x:f>
        <x:v>0</x:v>
      </x:c>
      <x:c r="J297" s="63" t="str">
        <x:v>Official amendment</x:v>
      </x:c>
      <x:c r="K297" s="61" t="str">
        <x:v>Named signatory to tabled amendment</x:v>
      </x:c>
      <x:c r="L297" s="60" t="str">
        <x:v>No</x:v>
      </x:c>
      <x:c r="M297" s="60" t="str">
        <x:v>PET-MEP-93</x:v>
      </x:c>
    </x:row>
    <x:row r="298" ht="34" customHeight="1">
      <x:c r="A298" s="55" t="str">
        <x:v>Christophe Bay</x:v>
      </x:c>
      <x:c r="B298" s="55" t="str">
        <x:v>Digital Omnibus</x:v>
      </x:c>
      <x:c r="C298" s="62" t="str">
        <x:v>Amendment 190 — Recital 24 c (new)</x:v>
      </x:c>
      <x:c r="D298" s="66" t="n">
        <x:f>IF(INDEX('MEP amendments'!$AE$7:$AE$315,MATCH($M298,'MEP amendments'!$AD$7:$AD$315,0))=1,INDEX('MEP amendments'!$P$7:$P$315,MATCH($M298,'MEP amendments'!$AD$7:$AD$315,0)),"")</x:f>
        <x:v>1</x:v>
      </x:c>
      <x:c r="E298" s="55" t="n">
        <x:f>IF(AND(ISNUMBER(D298),INDEX('MEP amendments'!$T$7:$T$315,MATCH($M298,'MEP amendments'!$AD$7:$AD$315,0))="Yes"),1,0)</x:f>
        <x:v>1</x:v>
      </x:c>
      <x:c r="F298" s="55" t="str">
        <x:f>INDEX('MEP amendments'!$S$7:$S$315,MATCH($M298,'MEP amendments'!$AD$7:$AD$315,0))</x:f>
        <x:v>High</x:v>
      </x:c>
      <x:c r="G298" s="55" t="n">
        <x:f>COUNTIFS($A$7:$A$1047,A298,$B$7:$B$1047,B298,$E$7:$E$1047,1)</x:f>
        <x:v>54</x:v>
      </x:c>
      <x:c r="H298" s="68" t="n">
        <x:f>IF(E298=1,D298/G298,"")</x:f>
        <x:v>0.018518518518518517</x:v>
      </x:c>
      <x:c r="I298" s="55" t="n">
        <x:f>IF(AND(E298=1,COUNTIFS($A$7:A298,A298,$B$7:B298,B298,$E$7:E298,1)=1),1,0)</x:f>
        <x:v>0</x:v>
      </x:c>
      <x:c r="J298" s="64" t="str">
        <x:v>Official amendment</x:v>
      </x:c>
      <x:c r="K298" s="62" t="str">
        <x:v>Named signatory to tabled amendment</x:v>
      </x:c>
      <x:c r="L298" s="55" t="str">
        <x:v>No</x:v>
      </x:c>
      <x:c r="M298" s="55" t="str">
        <x:v>PET-MEP-94</x:v>
      </x:c>
    </x:row>
    <x:row r="299" ht="34" customHeight="1">
      <x:c r="A299" s="60" t="str">
        <x:v>Christophe Bay</x:v>
      </x:c>
      <x:c r="B299" s="60" t="str">
        <x:v>Digital Omnibus</x:v>
      </x:c>
      <x:c r="C299" s="61" t="str">
        <x:v>Amendment 192 — Recital 24 d (new)</x:v>
      </x:c>
      <x:c r="D299" s="65" t="n">
        <x:f>IF(INDEX('MEP amendments'!$AE$7:$AE$315,MATCH($M299,'MEP amendments'!$AD$7:$AD$315,0))=1,INDEX('MEP amendments'!$P$7:$P$315,MATCH($M299,'MEP amendments'!$AD$7:$AD$315,0)),"")</x:f>
        <x:v>1</x:v>
      </x:c>
      <x:c r="E299" s="60" t="n">
        <x:f>IF(AND(ISNUMBER(D299),INDEX('MEP amendments'!$T$7:$T$315,MATCH($M299,'MEP amendments'!$AD$7:$AD$315,0))="Yes"),1,0)</x:f>
        <x:v>1</x:v>
      </x:c>
      <x:c r="F299" s="60" t="str">
        <x:f>INDEX('MEP amendments'!$S$7:$S$315,MATCH($M299,'MEP amendments'!$AD$7:$AD$315,0))</x:f>
        <x:v>High</x:v>
      </x:c>
      <x:c r="G299" s="60" t="n">
        <x:f>COUNTIFS($A$7:$A$1047,A299,$B$7:$B$1047,B299,$E$7:$E$1047,1)</x:f>
        <x:v>54</x:v>
      </x:c>
      <x:c r="H299" s="67" t="n">
        <x:f>IF(E299=1,D299/G299,"")</x:f>
        <x:v>0.018518518518518517</x:v>
      </x:c>
      <x:c r="I299" s="60" t="n">
        <x:f>IF(AND(E299=1,COUNTIFS($A$7:A299,A299,$B$7:B299,B299,$E$7:E299,1)=1),1,0)</x:f>
        <x:v>0</x:v>
      </x:c>
      <x:c r="J299" s="63" t="str">
        <x:v>Official amendment</x:v>
      </x:c>
      <x:c r="K299" s="61" t="str">
        <x:v>Named signatory to tabled amendment</x:v>
      </x:c>
      <x:c r="L299" s="60" t="str">
        <x:v>No</x:v>
      </x:c>
      <x:c r="M299" s="60" t="str">
        <x:v>PET-MEP-95</x:v>
      </x:c>
    </x:row>
    <x:row r="300" ht="34" customHeight="1">
      <x:c r="A300" s="55" t="str">
        <x:v>Christophe Bay</x:v>
      </x:c>
      <x:c r="B300" s="55" t="str">
        <x:v>Digital Omnibus</x:v>
      </x:c>
      <x:c r="C300" s="62" t="str">
        <x:v>Amendment 206 — Recital 26 a (new)</x:v>
      </x:c>
      <x:c r="D300" s="66" t="n">
        <x:f>IF(INDEX('MEP amendments'!$AE$7:$AE$315,MATCH($M300,'MEP amendments'!$AD$7:$AD$315,0))=1,INDEX('MEP amendments'!$P$7:$P$315,MATCH($M300,'MEP amendments'!$AD$7:$AD$315,0)),"")</x:f>
        <x:v>1</x:v>
      </x:c>
      <x:c r="E300" s="55" t="n">
        <x:f>IF(AND(ISNUMBER(D300),INDEX('MEP amendments'!$T$7:$T$315,MATCH($M300,'MEP amendments'!$AD$7:$AD$315,0))="Yes"),1,0)</x:f>
        <x:v>1</x:v>
      </x:c>
      <x:c r="F300" s="55" t="str">
        <x:f>INDEX('MEP amendments'!$S$7:$S$315,MATCH($M300,'MEP amendments'!$AD$7:$AD$315,0))</x:f>
        <x:v>High</x:v>
      </x:c>
      <x:c r="G300" s="55" t="n">
        <x:f>COUNTIFS($A$7:$A$1047,A300,$B$7:$B$1047,B300,$E$7:$E$1047,1)</x:f>
        <x:v>54</x:v>
      </x:c>
      <x:c r="H300" s="68" t="n">
        <x:f>IF(E300=1,D300/G300,"")</x:f>
        <x:v>0.018518518518518517</x:v>
      </x:c>
      <x:c r="I300" s="55" t="n">
        <x:f>IF(AND(E300=1,COUNTIFS($A$7:A300,A300,$B$7:B300,B300,$E$7:E300,1)=1),1,0)</x:f>
        <x:v>0</x:v>
      </x:c>
      <x:c r="J300" s="64" t="str">
        <x:v>Official amendment</x:v>
      </x:c>
      <x:c r="K300" s="62" t="str">
        <x:v>Named signatory to tabled amendment</x:v>
      </x:c>
      <x:c r="L300" s="55" t="str">
        <x:v>No</x:v>
      </x:c>
      <x:c r="M300" s="55" t="str">
        <x:v>PET-MEP-96</x:v>
      </x:c>
    </x:row>
    <x:row r="301" ht="34" customHeight="1">
      <x:c r="A301" s="60" t="str">
        <x:v>Christophe Bay</x:v>
      </x:c>
      <x:c r="B301" s="60" t="str">
        <x:v>Digital Omnibus</x:v>
      </x:c>
      <x:c r="C301" s="61" t="str">
        <x:v>Amendment 223 — Recital 27</x:v>
      </x:c>
      <x:c r="D301" s="65" t="n">
        <x:f>IF(INDEX('MEP amendments'!$AE$7:$AE$315,MATCH($M301,'MEP amendments'!$AD$7:$AD$315,0))=1,INDEX('MEP amendments'!$P$7:$P$315,MATCH($M301,'MEP amendments'!$AD$7:$AD$315,0)),"")</x:f>
        <x:v>0</x:v>
      </x:c>
      <x:c r="E301" s="60" t="n">
        <x:f>IF(AND(ISNUMBER(D301),INDEX('MEP amendments'!$T$7:$T$315,MATCH($M301,'MEP amendments'!$AD$7:$AD$315,0))="Yes"),1,0)</x:f>
        <x:v>1</x:v>
      </x:c>
      <x:c r="F301" s="60" t="str">
        <x:f>INDEX('MEP amendments'!$S$7:$S$315,MATCH($M301,'MEP amendments'!$AD$7:$AD$315,0))</x:f>
        <x:v>High</x:v>
      </x:c>
      <x:c r="G301" s="60" t="n">
        <x:f>COUNTIFS($A$7:$A$1047,A301,$B$7:$B$1047,B301,$E$7:$E$1047,1)</x:f>
        <x:v>54</x:v>
      </x:c>
      <x:c r="H301" s="67" t="n">
        <x:f>IF(E301=1,D301/G301,"")</x:f>
        <x:v>0</x:v>
      </x:c>
      <x:c r="I301" s="60" t="n">
        <x:f>IF(AND(E301=1,COUNTIFS($A$7:A301,A301,$B$7:B301,B301,$E$7:E301,1)=1),1,0)</x:f>
        <x:v>0</x:v>
      </x:c>
      <x:c r="J301" s="63" t="str">
        <x:v>Official amendment</x:v>
      </x:c>
      <x:c r="K301" s="61" t="str">
        <x:v>Named signatory to tabled amendment</x:v>
      </x:c>
      <x:c r="L301" s="60" t="str">
        <x:v>No</x:v>
      </x:c>
      <x:c r="M301" s="60" t="str">
        <x:v>PET-MEP-105</x:v>
      </x:c>
    </x:row>
    <x:row r="302" ht="34" customHeight="1">
      <x:c r="A302" s="55" t="str">
        <x:v>Christophe Bay</x:v>
      </x:c>
      <x:c r="B302" s="55" t="str">
        <x:v>Digital Omnibus</x:v>
      </x:c>
      <x:c r="C302" s="62" t="str">
        <x:v>Amendment 226 — Recital 27 a (new)</x:v>
      </x:c>
      <x:c r="D302" s="66" t="n">
        <x:f>IF(INDEX('MEP amendments'!$AE$7:$AE$315,MATCH($M302,'MEP amendments'!$AD$7:$AD$315,0))=1,INDEX('MEP amendments'!$P$7:$P$315,MATCH($M302,'MEP amendments'!$AD$7:$AD$315,0)),"")</x:f>
        <x:v>0</x:v>
      </x:c>
      <x:c r="E302" s="55" t="n">
        <x:f>IF(AND(ISNUMBER(D302),INDEX('MEP amendments'!$T$7:$T$315,MATCH($M302,'MEP amendments'!$AD$7:$AD$315,0))="Yes"),1,0)</x:f>
        <x:v>1</x:v>
      </x:c>
      <x:c r="F302" s="55" t="str">
        <x:f>INDEX('MEP amendments'!$S$7:$S$315,MATCH($M302,'MEP amendments'!$AD$7:$AD$315,0))</x:f>
        <x:v>High</x:v>
      </x:c>
      <x:c r="G302" s="55" t="n">
        <x:f>COUNTIFS($A$7:$A$1047,A302,$B$7:$B$1047,B302,$E$7:$E$1047,1)</x:f>
        <x:v>54</x:v>
      </x:c>
      <x:c r="H302" s="68" t="n">
        <x:f>IF(E302=1,D302/G302,"")</x:f>
        <x:v>0</x:v>
      </x:c>
      <x:c r="I302" s="55" t="n">
        <x:f>IF(AND(E302=1,COUNTIFS($A$7:A302,A302,$B$7:B302,B302,$E$7:E302,1)=1),1,0)</x:f>
        <x:v>0</x:v>
      </x:c>
      <x:c r="J302" s="64" t="str">
        <x:v>Official amendment</x:v>
      </x:c>
      <x:c r="K302" s="62" t="str">
        <x:v>Named signatory to tabled amendment</x:v>
      </x:c>
      <x:c r="L302" s="55" t="str">
        <x:v>No</x:v>
      </x:c>
      <x:c r="M302" s="55" t="str">
        <x:v>PET-MEP-107</x:v>
      </x:c>
    </x:row>
    <x:row r="303" ht="34" customHeight="1">
      <x:c r="A303" s="60" t="str">
        <x:v>Christophe Bay</x:v>
      </x:c>
      <x:c r="B303" s="60" t="str">
        <x:v>Digital Omnibus</x:v>
      </x:c>
      <x:c r="C303" s="61" t="str">
        <x:v>Amendment 228 — Recital 27 b (new)</x:v>
      </x:c>
      <x:c r="D303" s="65" t="n">
        <x:f>IF(INDEX('MEP amendments'!$AE$7:$AE$315,MATCH($M303,'MEP amendments'!$AD$7:$AD$315,0))=1,INDEX('MEP amendments'!$P$7:$P$315,MATCH($M303,'MEP amendments'!$AD$7:$AD$315,0)),"")</x:f>
        <x:v>2</x:v>
      </x:c>
      <x:c r="E303" s="60" t="n">
        <x:f>IF(AND(ISNUMBER(D303),INDEX('MEP amendments'!$T$7:$T$315,MATCH($M303,'MEP amendments'!$AD$7:$AD$315,0))="Yes"),1,0)</x:f>
        <x:v>1</x:v>
      </x:c>
      <x:c r="F303" s="60" t="str">
        <x:f>INDEX('MEP amendments'!$S$7:$S$315,MATCH($M303,'MEP amendments'!$AD$7:$AD$315,0))</x:f>
        <x:v>High</x:v>
      </x:c>
      <x:c r="G303" s="60" t="n">
        <x:f>COUNTIFS($A$7:$A$1047,A303,$B$7:$B$1047,B303,$E$7:$E$1047,1)</x:f>
        <x:v>54</x:v>
      </x:c>
      <x:c r="H303" s="67" t="n">
        <x:f>IF(E303=1,D303/G303,"")</x:f>
        <x:v>0.037037037037037035</x:v>
      </x:c>
      <x:c r="I303" s="60" t="n">
        <x:f>IF(AND(E303=1,COUNTIFS($A$7:A303,A303,$B$7:B303,B303,$E$7:E303,1)=1),1,0)</x:f>
        <x:v>0</x:v>
      </x:c>
      <x:c r="J303" s="63" t="str">
        <x:v>Official amendment</x:v>
      </x:c>
      <x:c r="K303" s="61" t="str">
        <x:v>Named signatory to tabled amendment</x:v>
      </x:c>
      <x:c r="L303" s="60" t="str">
        <x:v>No</x:v>
      </x:c>
      <x:c r="M303" s="60" t="str">
        <x:v>PET-MEP-109</x:v>
      </x:c>
    </x:row>
    <x:row r="304" ht="34" customHeight="1">
      <x:c r="A304" s="55" t="str">
        <x:v>Christophe Bay</x:v>
      </x:c>
      <x:c r="B304" s="55" t="str">
        <x:v>Digital Omnibus</x:v>
      </x:c>
      <x:c r="C304" s="62" t="str">
        <x:v>Amendment 230 — Recital 27 c (new)</x:v>
      </x:c>
      <x:c r="D304" s="66" t="n">
        <x:f>IF(INDEX('MEP amendments'!$AE$7:$AE$315,MATCH($M304,'MEP amendments'!$AD$7:$AD$315,0))=1,INDEX('MEP amendments'!$P$7:$P$315,MATCH($M304,'MEP amendments'!$AD$7:$AD$315,0)),"")</x:f>
        <x:v>2</x:v>
      </x:c>
      <x:c r="E304" s="55" t="n">
        <x:f>IF(AND(ISNUMBER(D304),INDEX('MEP amendments'!$T$7:$T$315,MATCH($M304,'MEP amendments'!$AD$7:$AD$315,0))="Yes"),1,0)</x:f>
        <x:v>1</x:v>
      </x:c>
      <x:c r="F304" s="55" t="str">
        <x:f>INDEX('MEP amendments'!$S$7:$S$315,MATCH($M304,'MEP amendments'!$AD$7:$AD$315,0))</x:f>
        <x:v>High</x:v>
      </x:c>
      <x:c r="G304" s="55" t="n">
        <x:f>COUNTIFS($A$7:$A$1047,A304,$B$7:$B$1047,B304,$E$7:$E$1047,1)</x:f>
        <x:v>54</x:v>
      </x:c>
      <x:c r="H304" s="68" t="n">
        <x:f>IF(E304=1,D304/G304,"")</x:f>
        <x:v>0.037037037037037035</x:v>
      </x:c>
      <x:c r="I304" s="55" t="n">
        <x:f>IF(AND(E304=1,COUNTIFS($A$7:A304,A304,$B$7:B304,B304,$E$7:E304,1)=1),1,0)</x:f>
        <x:v>0</x:v>
      </x:c>
      <x:c r="J304" s="64" t="str">
        <x:v>Official amendment</x:v>
      </x:c>
      <x:c r="K304" s="62" t="str">
        <x:v>Named signatory to tabled amendment</x:v>
      </x:c>
      <x:c r="L304" s="55" t="str">
        <x:v>No</x:v>
      </x:c>
      <x:c r="M304" s="55" t="str">
        <x:v>PET-MEP-110</x:v>
      </x:c>
    </x:row>
    <x:row r="305" ht="34" customHeight="1">
      <x:c r="A305" s="60" t="str">
        <x:v>Christophe Bay</x:v>
      </x:c>
      <x:c r="B305" s="60" t="str">
        <x:v>Digital Omnibus</x:v>
      </x:c>
      <x:c r="C305" s="61" t="str">
        <x:v>Amendment 242 — Recital 28 a (new)</x:v>
      </x:c>
      <x:c r="D305" s="65" t="n">
        <x:f>IF(INDEX('MEP amendments'!$AE$7:$AE$315,MATCH($M305,'MEP amendments'!$AD$7:$AD$315,0))=1,INDEX('MEP amendments'!$P$7:$P$315,MATCH($M305,'MEP amendments'!$AD$7:$AD$315,0)),"")</x:f>
        <x:v>1</x:v>
      </x:c>
      <x:c r="E305" s="60" t="n">
        <x:f>IF(AND(ISNUMBER(D305),INDEX('MEP amendments'!$T$7:$T$315,MATCH($M305,'MEP amendments'!$AD$7:$AD$315,0))="Yes"),1,0)</x:f>
        <x:v>1</x:v>
      </x:c>
      <x:c r="F305" s="60" t="str">
        <x:f>INDEX('MEP amendments'!$S$7:$S$315,MATCH($M305,'MEP amendments'!$AD$7:$AD$315,0))</x:f>
        <x:v>High</x:v>
      </x:c>
      <x:c r="G305" s="60" t="n">
        <x:f>COUNTIFS($A$7:$A$1047,A305,$B$7:$B$1047,B305,$E$7:$E$1047,1)</x:f>
        <x:v>54</x:v>
      </x:c>
      <x:c r="H305" s="67" t="n">
        <x:f>IF(E305=1,D305/G305,"")</x:f>
        <x:v>0.018518518518518517</x:v>
      </x:c>
      <x:c r="I305" s="60" t="n">
        <x:f>IF(AND(E305=1,COUNTIFS($A$7:A305,A305,$B$7:B305,B305,$E$7:E305,1)=1),1,0)</x:f>
        <x:v>0</x:v>
      </x:c>
      <x:c r="J305" s="63" t="str">
        <x:v>Official amendment</x:v>
      </x:c>
      <x:c r="K305" s="61" t="str">
        <x:v>Named signatory to tabled amendment</x:v>
      </x:c>
      <x:c r="L305" s="60" t="str">
        <x:v>No</x:v>
      </x:c>
      <x:c r="M305" s="60" t="str">
        <x:v>PET-MEP-112</x:v>
      </x:c>
    </x:row>
    <x:row r="306" ht="34" customHeight="1">
      <x:c r="A306" s="55" t="str">
        <x:v>Christophe Bay</x:v>
      </x:c>
      <x:c r="B306" s="55" t="str">
        <x:v>Digital Omnibus</x:v>
      </x:c>
      <x:c r="C306" s="62" t="str">
        <x:v>Amendment 250 — Recital 29 a (new)</x:v>
      </x:c>
      <x:c r="D306" s="66" t="n">
        <x:f>IF(INDEX('MEP amendments'!$AE$7:$AE$315,MATCH($M306,'MEP amendments'!$AD$7:$AD$315,0))=1,INDEX('MEP amendments'!$P$7:$P$315,MATCH($M306,'MEP amendments'!$AD$7:$AD$315,0)),"")</x:f>
        <x:v>1</x:v>
      </x:c>
      <x:c r="E306" s="55" t="n">
        <x:f>IF(AND(ISNUMBER(D306),INDEX('MEP amendments'!$T$7:$T$315,MATCH($M306,'MEP amendments'!$AD$7:$AD$315,0))="Yes"),1,0)</x:f>
        <x:v>1</x:v>
      </x:c>
      <x:c r="F306" s="55" t="str">
        <x:f>INDEX('MEP amendments'!$S$7:$S$315,MATCH($M306,'MEP amendments'!$AD$7:$AD$315,0))</x:f>
        <x:v>High</x:v>
      </x:c>
      <x:c r="G306" s="55" t="n">
        <x:f>COUNTIFS($A$7:$A$1047,A306,$B$7:$B$1047,B306,$E$7:$E$1047,1)</x:f>
        <x:v>54</x:v>
      </x:c>
      <x:c r="H306" s="68" t="n">
        <x:f>IF(E306=1,D306/G306,"")</x:f>
        <x:v>0.018518518518518517</x:v>
      </x:c>
      <x:c r="I306" s="55" t="n">
        <x:f>IF(AND(E306=1,COUNTIFS($A$7:A306,A306,$B$7:B306,B306,$E$7:E306,1)=1),1,0)</x:f>
        <x:v>0</x:v>
      </x:c>
      <x:c r="J306" s="64" t="str">
        <x:v>Official amendment</x:v>
      </x:c>
      <x:c r="K306" s="62" t="str">
        <x:v>Named signatory to tabled amendment</x:v>
      </x:c>
      <x:c r="L306" s="55" t="str">
        <x:v>No</x:v>
      </x:c>
      <x:c r="M306" s="55" t="str">
        <x:v>PET-MEP-114</x:v>
      </x:c>
    </x:row>
    <x:row r="307" ht="34" customHeight="1">
      <x:c r="A307" s="60" t="str">
        <x:v>Christophe Bay</x:v>
      </x:c>
      <x:c r="B307" s="60" t="str">
        <x:v>Digital Omnibus</x:v>
      </x:c>
      <x:c r="C307" s="61" t="str">
        <x:v>Amendment 257 — Recital 30</x:v>
      </x:c>
      <x:c r="D307" s="65" t="n">
        <x:f>IF(INDEX('MEP amendments'!$AE$7:$AE$315,MATCH($M307,'MEP amendments'!$AD$7:$AD$315,0))=1,INDEX('MEP amendments'!$P$7:$P$315,MATCH($M307,'MEP amendments'!$AD$7:$AD$315,0)),"")</x:f>
        <x:v>0</x:v>
      </x:c>
      <x:c r="E307" s="60" t="n">
        <x:f>IF(AND(ISNUMBER(D307),INDEX('MEP amendments'!$T$7:$T$315,MATCH($M307,'MEP amendments'!$AD$7:$AD$315,0))="Yes"),1,0)</x:f>
        <x:v>1</x:v>
      </x:c>
      <x:c r="F307" s="60" t="str">
        <x:f>INDEX('MEP amendments'!$S$7:$S$315,MATCH($M307,'MEP amendments'!$AD$7:$AD$315,0))</x:f>
        <x:v>High</x:v>
      </x:c>
      <x:c r="G307" s="60" t="n">
        <x:f>COUNTIFS($A$7:$A$1047,A307,$B$7:$B$1047,B307,$E$7:$E$1047,1)</x:f>
        <x:v>54</x:v>
      </x:c>
      <x:c r="H307" s="67" t="n">
        <x:f>IF(E307=1,D307/G307,"")</x:f>
        <x:v>0</x:v>
      </x:c>
      <x:c r="I307" s="60" t="n">
        <x:f>IF(AND(E307=1,COUNTIFS($A$7:A307,A307,$B$7:B307,B307,$E$7:E307,1)=1),1,0)</x:f>
        <x:v>0</x:v>
      </x:c>
      <x:c r="J307" s="63" t="str">
        <x:v>Official amendment</x:v>
      </x:c>
      <x:c r="K307" s="61" t="str">
        <x:v>Named signatory to tabled amendment</x:v>
      </x:c>
      <x:c r="L307" s="60" t="str">
        <x:v>No</x:v>
      </x:c>
      <x:c r="M307" s="60" t="str">
        <x:v>PET-MEP-115</x:v>
      </x:c>
    </x:row>
    <x:row r="308" ht="34" customHeight="1">
      <x:c r="A308" s="55" t="str">
        <x:v>Christophe Bay</x:v>
      </x:c>
      <x:c r="B308" s="55" t="str">
        <x:v>Digital Omnibus</x:v>
      </x:c>
      <x:c r="C308" s="62" t="str">
        <x:v>Amendment 400 — Recital 42 a (new)</x:v>
      </x:c>
      <x:c r="D308" s="66" t="n">
        <x:f>IF(INDEX('MEP amendments'!$AE$7:$AE$315,MATCH($M308,'MEP amendments'!$AD$7:$AD$315,0))=1,INDEX('MEP amendments'!$P$7:$P$315,MATCH($M308,'MEP amendments'!$AD$7:$AD$315,0)),"")</x:f>
        <x:v>1</x:v>
      </x:c>
      <x:c r="E308" s="55" t="n">
        <x:f>IF(AND(ISNUMBER(D308),INDEX('MEP amendments'!$T$7:$T$315,MATCH($M308,'MEP amendments'!$AD$7:$AD$315,0))="Yes"),1,0)</x:f>
        <x:v>1</x:v>
      </x:c>
      <x:c r="F308" s="55" t="str">
        <x:f>INDEX('MEP amendments'!$S$7:$S$315,MATCH($M308,'MEP amendments'!$AD$7:$AD$315,0))</x:f>
        <x:v>High</x:v>
      </x:c>
      <x:c r="G308" s="55" t="n">
        <x:f>COUNTIFS($A$7:$A$1047,A308,$B$7:$B$1047,B308,$E$7:$E$1047,1)</x:f>
        <x:v>54</x:v>
      </x:c>
      <x:c r="H308" s="68" t="n">
        <x:f>IF(E308=1,D308/G308,"")</x:f>
        <x:v>0.018518518518518517</x:v>
      </x:c>
      <x:c r="I308" s="55" t="n">
        <x:f>IF(AND(E308=1,COUNTIFS($A$7:A308,A308,$B$7:B308,B308,$E$7:E308,1)=1),1,0)</x:f>
        <x:v>0</x:v>
      </x:c>
      <x:c r="J308" s="64" t="str">
        <x:v>Official amendment</x:v>
      </x:c>
      <x:c r="K308" s="62" t="str">
        <x:v>Named signatory to tabled amendment</x:v>
      </x:c>
      <x:c r="L308" s="55" t="str">
        <x:v>No</x:v>
      </x:c>
      <x:c r="M308" s="55" t="str">
        <x:v>PET-MEP-141</x:v>
      </x:c>
    </x:row>
    <x:row r="309" ht="34" customHeight="1">
      <x:c r="A309" s="60" t="str">
        <x:v>Christophe Bay</x:v>
      </x:c>
      <x:c r="B309" s="60" t="str">
        <x:v>Digital Omnibus</x:v>
      </x:c>
      <x:c r="C309" s="61" t="str">
        <x:v>Amendment 473; Recital 46 a (new)</x:v>
      </x:c>
      <x:c r="D309" s="65" t="n">
        <x:f>IF(INDEX('MEP amendments'!$AE$7:$AE$315,MATCH($M309,'MEP amendments'!$AD$7:$AD$315,0))=1,INDEX('MEP amendments'!$P$7:$P$315,MATCH($M309,'MEP amendments'!$AD$7:$AD$315,0)),"")</x:f>
        <x:v>1</x:v>
      </x:c>
      <x:c r="E309" s="60" t="n">
        <x:f>IF(AND(ISNUMBER(D309),INDEX('MEP amendments'!$T$7:$T$315,MATCH($M309,'MEP amendments'!$AD$7:$AD$315,0))="Yes"),1,0)</x:f>
        <x:v>1</x:v>
      </x:c>
      <x:c r="F309" s="60" t="str">
        <x:f>INDEX('MEP amendments'!$S$7:$S$315,MATCH($M309,'MEP amendments'!$AD$7:$AD$315,0))</x:f>
        <x:v>High</x:v>
      </x:c>
      <x:c r="G309" s="60" t="n">
        <x:f>COUNTIFS($A$7:$A$1047,A309,$B$7:$B$1047,B309,$E$7:$E$1047,1)</x:f>
        <x:v>54</x:v>
      </x:c>
      <x:c r="H309" s="67" t="n">
        <x:f>IF(E309=1,D309/G309,"")</x:f>
        <x:v>0.018518518518518517</x:v>
      </x:c>
      <x:c r="I309" s="60" t="n">
        <x:f>IF(AND(E309=1,COUNTIFS($A$7:A309,A309,$B$7:B309,B309,$E$7:E309,1)=1),1,0)</x:f>
        <x:v>0</x:v>
      </x:c>
      <x:c r="J309" s="63" t="str">
        <x:v>Official amendment</x:v>
      </x:c>
      <x:c r="K309" s="61" t="str">
        <x:v>Named signatory to tabled amendment</x:v>
      </x:c>
      <x:c r="L309" s="60" t="str">
        <x:v>No</x:v>
      </x:c>
      <x:c r="M309" s="60" t="str">
        <x:v>PET-MEP-149</x:v>
      </x:c>
    </x:row>
    <x:row r="310" ht="34" customHeight="1">
      <x:c r="A310" s="55" t="str">
        <x:v>Christophe Bay</x:v>
      </x:c>
      <x:c r="B310" s="55" t="str">
        <x:v>Digital Omnibus</x:v>
      </x:c>
      <x:c r="C310" s="62" t="str">
        <x:v>Amendment 530 — Article 1 – paragraph 1 – point 1 – point a Regulation (EU) 2023/2854 Article 1 – Paragraph 1 – point ea a (new)</x:v>
      </x:c>
      <x:c r="D310" s="66" t="n">
        <x:f>IF(INDEX('MEP amendments'!$AE$7:$AE$315,MATCH($M310,'MEP amendments'!$AD$7:$AD$315,0))=1,INDEX('MEP amendments'!$P$7:$P$315,MATCH($M310,'MEP amendments'!$AD$7:$AD$315,0)),"")</x:f>
        <x:v>1</x:v>
      </x:c>
      <x:c r="E310" s="55" t="n">
        <x:f>IF(AND(ISNUMBER(D310),INDEX('MEP amendments'!$T$7:$T$315,MATCH($M310,'MEP amendments'!$AD$7:$AD$315,0))="Yes"),1,0)</x:f>
        <x:v>1</x:v>
      </x:c>
      <x:c r="F310" s="55" t="str">
        <x:f>INDEX('MEP amendments'!$S$7:$S$315,MATCH($M310,'MEP amendments'!$AD$7:$AD$315,0))</x:f>
        <x:v>High</x:v>
      </x:c>
      <x:c r="G310" s="55" t="n">
        <x:f>COUNTIFS($A$7:$A$1047,A310,$B$7:$B$1047,B310,$E$7:$E$1047,1)</x:f>
        <x:v>54</x:v>
      </x:c>
      <x:c r="H310" s="68" t="n">
        <x:f>IF(E310=1,D310/G310,"")</x:f>
        <x:v>0.018518518518518517</x:v>
      </x:c>
      <x:c r="I310" s="55" t="n">
        <x:f>IF(AND(E310=1,COUNTIFS($A$7:A310,A310,$B$7:B310,B310,$E$7:E310,1)=1),1,0)</x:f>
        <x:v>0</x:v>
      </x:c>
      <x:c r="J310" s="64" t="str">
        <x:v>Official amendment</x:v>
      </x:c>
      <x:c r="K310" s="62" t="str">
        <x:v>Named signatory to tabled amendment</x:v>
      </x:c>
      <x:c r="L310" s="55" t="str">
        <x:v>No</x:v>
      </x:c>
      <x:c r="M310" s="55" t="str">
        <x:v>PET-MEP-151</x:v>
      </x:c>
    </x:row>
    <x:row r="311" ht="34" customHeight="1">
      <x:c r="A311" s="60" t="str">
        <x:v>Christophe Bay</x:v>
      </x:c>
      <x:c r="B311" s="60" t="str">
        <x:v>Digital Omnibus</x:v>
      </x:c>
      <x:c r="C311" s="61" t="str">
        <x:v>Amendment 533 — Article 1 – paragraph 1 – point 1 – point a Regulation (EU) 2023/2854 Article 1 – Paragraph 1 – point ea d (new)</x:v>
      </x:c>
      <x:c r="D311" s="65" t="n">
        <x:f>IF(INDEX('MEP amendments'!$AE$7:$AE$315,MATCH($M311,'MEP amendments'!$AD$7:$AD$315,0))=1,INDEX('MEP amendments'!$P$7:$P$315,MATCH($M311,'MEP amendments'!$AD$7:$AD$315,0)),"")</x:f>
        <x:v>1</x:v>
      </x:c>
      <x:c r="E311" s="60" t="n">
        <x:f>IF(AND(ISNUMBER(D311),INDEX('MEP amendments'!$T$7:$T$315,MATCH($M311,'MEP amendments'!$AD$7:$AD$315,0))="Yes"),1,0)</x:f>
        <x:v>1</x:v>
      </x:c>
      <x:c r="F311" s="60" t="str">
        <x:f>INDEX('MEP amendments'!$S$7:$S$315,MATCH($M311,'MEP amendments'!$AD$7:$AD$315,0))</x:f>
        <x:v>Medium</x:v>
      </x:c>
      <x:c r="G311" s="60" t="n">
        <x:f>COUNTIFS($A$7:$A$1047,A311,$B$7:$B$1047,B311,$E$7:$E$1047,1)</x:f>
        <x:v>54</x:v>
      </x:c>
      <x:c r="H311" s="67" t="n">
        <x:f>IF(E311=1,D311/G311,"")</x:f>
        <x:v>0.018518518518518517</x:v>
      </x:c>
      <x:c r="I311" s="60" t="n">
        <x:f>IF(AND(E311=1,COUNTIFS($A$7:A311,A311,$B$7:B311,B311,$E$7:E311,1)=1),1,0)</x:f>
        <x:v>0</x:v>
      </x:c>
      <x:c r="J311" s="63" t="str">
        <x:v>Official amendment</x:v>
      </x:c>
      <x:c r="K311" s="61" t="str">
        <x:v>Named signatory to tabled amendment</x:v>
      </x:c>
      <x:c r="L311" s="60" t="str">
        <x:v>No</x:v>
      </x:c>
      <x:c r="M311" s="60" t="str">
        <x:v>PET-MEP-152</x:v>
      </x:c>
    </x:row>
    <x:row r="312" ht="34" customHeight="1">
      <x:c r="A312" s="55" t="str">
        <x:v>Christophe Bay</x:v>
      </x:c>
      <x:c r="B312" s="55" t="str">
        <x:v>Digital Omnibus</x:v>
      </x:c>
      <x:c r="C312" s="62" t="str">
        <x:v>Amendment 579 — Article 1 – paragraph 1 – point 2 – point e Regulation (EU) 2023/2854 Article 2 – point 54</x:v>
      </x:c>
      <x:c r="D312" s="66" t="n">
        <x:f>IF(INDEX('MEP amendments'!$AE$7:$AE$315,MATCH($M312,'MEP amendments'!$AD$7:$AD$315,0))=1,INDEX('MEP amendments'!$P$7:$P$315,MATCH($M312,'MEP amendments'!$AD$7:$AD$315,0)),"")</x:f>
        <x:v>1</x:v>
      </x:c>
      <x:c r="E312" s="55" t="n">
        <x:f>IF(AND(ISNUMBER(D312),INDEX('MEP amendments'!$T$7:$T$315,MATCH($M312,'MEP amendments'!$AD$7:$AD$315,0))="Yes"),1,0)</x:f>
        <x:v>1</x:v>
      </x:c>
      <x:c r="F312" s="55" t="str">
        <x:f>INDEX('MEP amendments'!$S$7:$S$315,MATCH($M312,'MEP amendments'!$AD$7:$AD$315,0))</x:f>
        <x:v>High</x:v>
      </x:c>
      <x:c r="G312" s="55" t="n">
        <x:f>COUNTIFS($A$7:$A$1047,A312,$B$7:$B$1047,B312,$E$7:$E$1047,1)</x:f>
        <x:v>54</x:v>
      </x:c>
      <x:c r="H312" s="68" t="n">
        <x:f>IF(E312=1,D312/G312,"")</x:f>
        <x:v>0.018518518518518517</x:v>
      </x:c>
      <x:c r="I312" s="55" t="n">
        <x:f>IF(AND(E312=1,COUNTIFS($A$7:A312,A312,$B$7:B312,B312,$E$7:E312,1)=1),1,0)</x:f>
        <x:v>0</x:v>
      </x:c>
      <x:c r="J312" s="64" t="str">
        <x:v>Official amendment</x:v>
      </x:c>
      <x:c r="K312" s="62" t="str">
        <x:v>Named signatory to tabled amendment</x:v>
      </x:c>
      <x:c r="L312" s="55" t="str">
        <x:v>No</x:v>
      </x:c>
      <x:c r="M312" s="55" t="str">
        <x:v>PET-MEP-154</x:v>
      </x:c>
    </x:row>
    <x:row r="313" ht="34" customHeight="1">
      <x:c r="A313" s="60" t="str">
        <x:v>Christophe Bay</x:v>
      </x:c>
      <x:c r="B313" s="60" t="str">
        <x:v>Digital Omnibus</x:v>
      </x:c>
      <x:c r="C313" s="61" t="str">
        <x:v>Amendment 585 — Article 1 – paragraph 1 – point 2 – point e Regulation (EU) 2023/2854 Article 2 – point 61a (new)</x:v>
      </x:c>
      <x:c r="D313" s="65" t="n">
        <x:f>IF(INDEX('MEP amendments'!$AE$7:$AE$315,MATCH($M313,'MEP amendments'!$AD$7:$AD$315,0))=1,INDEX('MEP amendments'!$P$7:$P$315,MATCH($M313,'MEP amendments'!$AD$7:$AD$315,0)),"")</x:f>
        <x:v>0</x:v>
      </x:c>
      <x:c r="E313" s="60" t="n">
        <x:f>IF(AND(ISNUMBER(D313),INDEX('MEP amendments'!$T$7:$T$315,MATCH($M313,'MEP amendments'!$AD$7:$AD$315,0))="Yes"),1,0)</x:f>
        <x:v>1</x:v>
      </x:c>
      <x:c r="F313" s="60" t="str">
        <x:f>INDEX('MEP amendments'!$S$7:$S$315,MATCH($M313,'MEP amendments'!$AD$7:$AD$315,0))</x:f>
        <x:v>High</x:v>
      </x:c>
      <x:c r="G313" s="60" t="n">
        <x:f>COUNTIFS($A$7:$A$1047,A313,$B$7:$B$1047,B313,$E$7:$E$1047,1)</x:f>
        <x:v>54</x:v>
      </x:c>
      <x:c r="H313" s="67" t="n">
        <x:f>IF(E313=1,D313/G313,"")</x:f>
        <x:v>0</x:v>
      </x:c>
      <x:c r="I313" s="60" t="n">
        <x:f>IF(AND(E313=1,COUNTIFS($A$7:A313,A313,$B$7:B313,B313,$E$7:E313,1)=1),1,0)</x:f>
        <x:v>0</x:v>
      </x:c>
      <x:c r="J313" s="63" t="str">
        <x:v>Official amendment</x:v>
      </x:c>
      <x:c r="K313" s="61" t="str">
        <x:v>Named signatory to tabled amendment</x:v>
      </x:c>
      <x:c r="L313" s="60" t="str">
        <x:v>No</x:v>
      </x:c>
      <x:c r="M313" s="60" t="str">
        <x:v>PET-MEP-155</x:v>
      </x:c>
    </x:row>
    <x:row r="314" ht="34" customHeight="1">
      <x:c r="A314" s="55" t="str">
        <x:v>Christophe Bay</x:v>
      </x:c>
      <x:c r="B314" s="55" t="str">
        <x:v>Digital Omnibus</x:v>
      </x:c>
      <x:c r="C314" s="62" t="str">
        <x:v>Amendment 586 — Article 1 – paragraph 1 – point 2 – point e Regulation (EU) 2023/2854 Article 2 – point 61b (new)</x:v>
      </x:c>
      <x:c r="D314" s="66" t="n">
        <x:f>IF(INDEX('MEP amendments'!$AE$7:$AE$315,MATCH($M314,'MEP amendments'!$AD$7:$AD$315,0))=1,INDEX('MEP amendments'!$P$7:$P$315,MATCH($M314,'MEP amendments'!$AD$7:$AD$315,0)),"")</x:f>
        <x:v>1</x:v>
      </x:c>
      <x:c r="E314" s="55" t="n">
        <x:f>IF(AND(ISNUMBER(D314),INDEX('MEP amendments'!$T$7:$T$315,MATCH($M314,'MEP amendments'!$AD$7:$AD$315,0))="Yes"),1,0)</x:f>
        <x:v>1</x:v>
      </x:c>
      <x:c r="F314" s="55" t="str">
        <x:f>INDEX('MEP amendments'!$S$7:$S$315,MATCH($M314,'MEP amendments'!$AD$7:$AD$315,0))</x:f>
        <x:v>High</x:v>
      </x:c>
      <x:c r="G314" s="55" t="n">
        <x:f>COUNTIFS($A$7:$A$1047,A314,$B$7:$B$1047,B314,$E$7:$E$1047,1)</x:f>
        <x:v>54</x:v>
      </x:c>
      <x:c r="H314" s="68" t="n">
        <x:f>IF(E314=1,D314/G314,"")</x:f>
        <x:v>0.018518518518518517</x:v>
      </x:c>
      <x:c r="I314" s="55" t="n">
        <x:f>IF(AND(E314=1,COUNTIFS($A$7:A314,A314,$B$7:B314,B314,$E$7:E314,1)=1),1,0)</x:f>
        <x:v>0</x:v>
      </x:c>
      <x:c r="J314" s="64" t="str">
        <x:v>Official amendment</x:v>
      </x:c>
      <x:c r="K314" s="62" t="str">
        <x:v>Named signatory to tabled amendment</x:v>
      </x:c>
      <x:c r="L314" s="55" t="str">
        <x:v>No</x:v>
      </x:c>
      <x:c r="M314" s="55" t="str">
        <x:v>PET-MEP-156</x:v>
      </x:c>
    </x:row>
    <x:row r="315" ht="34" customHeight="1">
      <x:c r="A315" s="60" t="str">
        <x:v>Christophe Bay</x:v>
      </x:c>
      <x:c r="B315" s="60" t="str">
        <x:v>Digital Omnibus</x:v>
      </x:c>
      <x:c r="C315" s="61" t="str">
        <x:v>Amendment 644 — Article 1 – paragraph 1 – point 7 Regulation (EU) 2023/2854 Article 15a – paragraph 2</x:v>
      </x:c>
      <x:c r="D315" s="65" t="n">
        <x:f>IF(INDEX('MEP amendments'!$AE$7:$AE$315,MATCH($M315,'MEP amendments'!$AD$7:$AD$315,0))=1,INDEX('MEP amendments'!$P$7:$P$315,MATCH($M315,'MEP amendments'!$AD$7:$AD$315,0)),"")</x:f>
        <x:v>1</x:v>
      </x:c>
      <x:c r="E315" s="60" t="n">
        <x:f>IF(AND(ISNUMBER(D315),INDEX('MEP amendments'!$T$7:$T$315,MATCH($M315,'MEP amendments'!$AD$7:$AD$315,0))="Yes"),1,0)</x:f>
        <x:v>1</x:v>
      </x:c>
      <x:c r="F315" s="60" t="str">
        <x:f>INDEX('MEP amendments'!$S$7:$S$315,MATCH($M315,'MEP amendments'!$AD$7:$AD$315,0))</x:f>
        <x:v>High</x:v>
      </x:c>
      <x:c r="G315" s="60" t="n">
        <x:f>COUNTIFS($A$7:$A$1047,A315,$B$7:$B$1047,B315,$E$7:$E$1047,1)</x:f>
        <x:v>54</x:v>
      </x:c>
      <x:c r="H315" s="67" t="n">
        <x:f>IF(E315=1,D315/G315,"")</x:f>
        <x:v>0.018518518518518517</x:v>
      </x:c>
      <x:c r="I315" s="60" t="n">
        <x:f>IF(AND(E315=1,COUNTIFS($A$7:A315,A315,$B$7:B315,B315,$E$7:E315,1)=1),1,0)</x:f>
        <x:v>0</x:v>
      </x:c>
      <x:c r="J315" s="63" t="str">
        <x:v>Official amendment</x:v>
      </x:c>
      <x:c r="K315" s="61" t="str">
        <x:v>Named signatory to tabled amendment</x:v>
      </x:c>
      <x:c r="L315" s="60" t="str">
        <x:v>No</x:v>
      </x:c>
      <x:c r="M315" s="60" t="str">
        <x:v>PET-MEP-160</x:v>
      </x:c>
    </x:row>
    <x:row r="316" ht="34" customHeight="1">
      <x:c r="A316" s="55" t="str">
        <x:v>Christophe Bay</x:v>
      </x:c>
      <x:c r="B316" s="55" t="str">
        <x:v>Digital Omnibus</x:v>
      </x:c>
      <x:c r="C316" s="62" t="str">
        <x:v>Amendment 646 — Article 1 – paragraph 1 – point 7 Regulation (EU) 2023/2854 Article 15a – paragraph 2</x:v>
      </x:c>
      <x:c r="D316" s="66" t="n">
        <x:f>IF(INDEX('MEP amendments'!$AE$7:$AE$315,MATCH($M316,'MEP amendments'!$AD$7:$AD$315,0))=1,INDEX('MEP amendments'!$P$7:$P$315,MATCH($M316,'MEP amendments'!$AD$7:$AD$315,0)),"")</x:f>
        <x:v>0</x:v>
      </x:c>
      <x:c r="E316" s="55" t="n">
        <x:f>IF(AND(ISNUMBER(D316),INDEX('MEP amendments'!$T$7:$T$315,MATCH($M316,'MEP amendments'!$AD$7:$AD$315,0))="Yes"),1,0)</x:f>
        <x:v>1</x:v>
      </x:c>
      <x:c r="F316" s="55" t="str">
        <x:f>INDEX('MEP amendments'!$S$7:$S$315,MATCH($M316,'MEP amendments'!$AD$7:$AD$315,0))</x:f>
        <x:v>High</x:v>
      </x:c>
      <x:c r="G316" s="55" t="n">
        <x:f>COUNTIFS($A$7:$A$1047,A316,$B$7:$B$1047,B316,$E$7:$E$1047,1)</x:f>
        <x:v>54</x:v>
      </x:c>
      <x:c r="H316" s="68" t="n">
        <x:f>IF(E316=1,D316/G316,"")</x:f>
        <x:v>0</x:v>
      </x:c>
      <x:c r="I316" s="55" t="n">
        <x:f>IF(AND(E316=1,COUNTIFS($A$7:A316,A316,$B$7:B316,B316,$E$7:E316,1)=1),1,0)</x:f>
        <x:v>0</x:v>
      </x:c>
      <x:c r="J316" s="64" t="str">
        <x:v>Official amendment</x:v>
      </x:c>
      <x:c r="K316" s="62" t="str">
        <x:v>Named signatory to tabled amendment</x:v>
      </x:c>
      <x:c r="L316" s="55" t="str">
        <x:v>No</x:v>
      </x:c>
      <x:c r="M316" s="55" t="str">
        <x:v>PET-MEP-162</x:v>
      </x:c>
    </x:row>
    <x:row r="317" ht="34" customHeight="1">
      <x:c r="A317" s="60" t="str">
        <x:v>Christophe Bay</x:v>
      </x:c>
      <x:c r="B317" s="60" t="str">
        <x:v>Digital Omnibus</x:v>
      </x:c>
      <x:c r="C317" s="61" t="str">
        <x:v>Amendment 717 — Article 1 – paragraph 1 – point 18 Regulation (EU) 2023/2854 Article 32a (new) – paragraph 1a (new)</x:v>
      </x:c>
      <x:c r="D317" s="65" t="n">
        <x:f>IF(INDEX('MEP amendments'!$AE$7:$AE$315,MATCH($M317,'MEP amendments'!$AD$7:$AD$315,0))=1,INDEX('MEP amendments'!$P$7:$P$315,MATCH($M317,'MEP amendments'!$AD$7:$AD$315,0)),"")</x:f>
        <x:v>1</x:v>
      </x:c>
      <x:c r="E317" s="60" t="n">
        <x:f>IF(AND(ISNUMBER(D317),INDEX('MEP amendments'!$T$7:$T$315,MATCH($M317,'MEP amendments'!$AD$7:$AD$315,0))="Yes"),1,0)</x:f>
        <x:v>1</x:v>
      </x:c>
      <x:c r="F317" s="60" t="str">
        <x:f>INDEX('MEP amendments'!$S$7:$S$315,MATCH($M317,'MEP amendments'!$AD$7:$AD$315,0))</x:f>
        <x:v>High</x:v>
      </x:c>
      <x:c r="G317" s="60" t="n">
        <x:f>COUNTIFS($A$7:$A$1047,A317,$B$7:$B$1047,B317,$E$7:$E$1047,1)</x:f>
        <x:v>54</x:v>
      </x:c>
      <x:c r="H317" s="67" t="n">
        <x:f>IF(E317=1,D317/G317,"")</x:f>
        <x:v>0.018518518518518517</x:v>
      </x:c>
      <x:c r="I317" s="60" t="n">
        <x:f>IF(AND(E317=1,COUNTIFS($A$7:A317,A317,$B$7:B317,B317,$E$7:E317,1)=1),1,0)</x:f>
        <x:v>0</x:v>
      </x:c>
      <x:c r="J317" s="63" t="str">
        <x:v>Official amendment</x:v>
      </x:c>
      <x:c r="K317" s="61" t="str">
        <x:v>Named signatory to tabled amendment</x:v>
      </x:c>
      <x:c r="L317" s="60" t="str">
        <x:v>No</x:v>
      </x:c>
      <x:c r="M317" s="60" t="str">
        <x:v>PET-MEP-166</x:v>
      </x:c>
    </x:row>
    <x:row r="318" ht="34" customHeight="1">
      <x:c r="A318" s="55" t="str">
        <x:v>Christophe Bay</x:v>
      </x:c>
      <x:c r="B318" s="55" t="str">
        <x:v>Digital Omnibus</x:v>
      </x:c>
      <x:c r="C318" s="62" t="str">
        <x:v>Amendment 730 — Article 1 – paragraph 1 – point 18 Regulation (EU) 2023/2854 Article 32c – paragraph 1 – point c</x:v>
      </x:c>
      <x:c r="D318" s="66" t="n">
        <x:f>IF(INDEX('MEP amendments'!$AE$7:$AE$315,MATCH($M318,'MEP amendments'!$AD$7:$AD$315,0))=1,INDEX('MEP amendments'!$P$7:$P$315,MATCH($M318,'MEP amendments'!$AD$7:$AD$315,0)),"")</x:f>
        <x:v>2</x:v>
      </x:c>
      <x:c r="E318" s="55" t="n">
        <x:f>IF(AND(ISNUMBER(D318),INDEX('MEP amendments'!$T$7:$T$315,MATCH($M318,'MEP amendments'!$AD$7:$AD$315,0))="Yes"),1,0)</x:f>
        <x:v>1</x:v>
      </x:c>
      <x:c r="F318" s="55" t="str">
        <x:f>INDEX('MEP amendments'!$S$7:$S$315,MATCH($M318,'MEP amendments'!$AD$7:$AD$315,0))</x:f>
        <x:v>High</x:v>
      </x:c>
      <x:c r="G318" s="55" t="n">
        <x:f>COUNTIFS($A$7:$A$1047,A318,$B$7:$B$1047,B318,$E$7:$E$1047,1)</x:f>
        <x:v>54</x:v>
      </x:c>
      <x:c r="H318" s="68" t="n">
        <x:f>IF(E318=1,D318/G318,"")</x:f>
        <x:v>0.037037037037037035</x:v>
      </x:c>
      <x:c r="I318" s="55" t="n">
        <x:f>IF(AND(E318=1,COUNTIFS($A$7:A318,A318,$B$7:B318,B318,$E$7:E318,1)=1),1,0)</x:f>
        <x:v>0</x:v>
      </x:c>
      <x:c r="J318" s="64" t="str">
        <x:v>Official amendment</x:v>
      </x:c>
      <x:c r="K318" s="62" t="str">
        <x:v>Named signatory to tabled amendment</x:v>
      </x:c>
      <x:c r="L318" s="55" t="str">
        <x:v>No</x:v>
      </x:c>
      <x:c r="M318" s="55" t="str">
        <x:v>PET-MEP-167</x:v>
      </x:c>
    </x:row>
    <x:row r="319" ht="34" customHeight="1">
      <x:c r="A319" s="60" t="str">
        <x:v>Christophe Bay</x:v>
      </x:c>
      <x:c r="B319" s="60" t="str">
        <x:v>Digital Omnibus</x:v>
      </x:c>
      <x:c r="C319" s="61" t="str">
        <x:v>Amendment 772 — Article 1 – paragraph 1 – point 18 Regulation (EU) 2023/2854 Article 32f – paragraph 5a (new)</x:v>
      </x:c>
      <x:c r="D319" s="65" t="n">
        <x:f>IF(INDEX('MEP amendments'!$AE$7:$AE$315,MATCH($M319,'MEP amendments'!$AD$7:$AD$315,0))=1,INDEX('MEP amendments'!$P$7:$P$315,MATCH($M319,'MEP amendments'!$AD$7:$AD$315,0)),"")</x:f>
        <x:v>2</x:v>
      </x:c>
      <x:c r="E319" s="60" t="n">
        <x:f>IF(AND(ISNUMBER(D319),INDEX('MEP amendments'!$T$7:$T$315,MATCH($M319,'MEP amendments'!$AD$7:$AD$315,0))="Yes"),1,0)</x:f>
        <x:v>1</x:v>
      </x:c>
      <x:c r="F319" s="60" t="str">
        <x:f>INDEX('MEP amendments'!$S$7:$S$315,MATCH($M319,'MEP amendments'!$AD$7:$AD$315,0))</x:f>
        <x:v>High</x:v>
      </x:c>
      <x:c r="G319" s="60" t="n">
        <x:f>COUNTIFS($A$7:$A$1047,A319,$B$7:$B$1047,B319,$E$7:$E$1047,1)</x:f>
        <x:v>54</x:v>
      </x:c>
      <x:c r="H319" s="67" t="n">
        <x:f>IF(E319=1,D319/G319,"")</x:f>
        <x:v>0.037037037037037035</x:v>
      </x:c>
      <x:c r="I319" s="60" t="n">
        <x:f>IF(AND(E319=1,COUNTIFS($A$7:A319,A319,$B$7:B319,B319,$E$7:E319,1)=1),1,0)</x:f>
        <x:v>0</x:v>
      </x:c>
      <x:c r="J319" s="63" t="str">
        <x:v>Official amendment</x:v>
      </x:c>
      <x:c r="K319" s="61" t="str">
        <x:v>Named signatory to tabled amendment</x:v>
      </x:c>
      <x:c r="L319" s="60" t="str">
        <x:v>No</x:v>
      </x:c>
      <x:c r="M319" s="60" t="str">
        <x:v>PET-MEP-170</x:v>
      </x:c>
    </x:row>
    <x:row r="320" ht="34" customHeight="1">
      <x:c r="A320" s="55" t="str">
        <x:v>Christophe Bay</x:v>
      </x:c>
      <x:c r="B320" s="55" t="str">
        <x:v>Digital Omnibus</x:v>
      </x:c>
      <x:c r="C320" s="62" t="str">
        <x:v>Amendment 793: proposed Data Act Art32i(1a)</x:v>
      </x:c>
      <x:c r="D320" s="66" t="n">
        <x:f>IF(INDEX('MEP amendments'!$AE$7:$AE$315,MATCH($M320,'MEP amendments'!$AD$7:$AD$315,0))=1,INDEX('MEP amendments'!$P$7:$P$315,MATCH($M320,'MEP amendments'!$AD$7:$AD$315,0)),"")</x:f>
        <x:v>2</x:v>
      </x:c>
      <x:c r="E320" s="55" t="n">
        <x:f>IF(AND(ISNUMBER(D320),INDEX('MEP amendments'!$T$7:$T$315,MATCH($M320,'MEP amendments'!$AD$7:$AD$315,0))="Yes"),1,0)</x:f>
        <x:v>1</x:v>
      </x:c>
      <x:c r="F320" s="55" t="str">
        <x:f>INDEX('MEP amendments'!$S$7:$S$315,MATCH($M320,'MEP amendments'!$AD$7:$AD$315,0))</x:f>
        <x:v>High</x:v>
      </x:c>
      <x:c r="G320" s="55" t="n">
        <x:f>COUNTIFS($A$7:$A$1047,A320,$B$7:$B$1047,B320,$E$7:$E$1047,1)</x:f>
        <x:v>54</x:v>
      </x:c>
      <x:c r="H320" s="68" t="n">
        <x:f>IF(E320=1,D320/G320,"")</x:f>
        <x:v>0.037037037037037035</x:v>
      </x:c>
      <x:c r="I320" s="55" t="n">
        <x:f>IF(AND(E320=1,COUNTIFS($A$7:A320,A320,$B$7:B320,B320,$E$7:E320,1)=1),1,0)</x:f>
        <x:v>0</x:v>
      </x:c>
      <x:c r="J320" s="64" t="str">
        <x:v>Official amendment</x:v>
      </x:c>
      <x:c r="K320" s="62" t="str">
        <x:v>Named joint proposers/signatories</x:v>
      </x:c>
      <x:c r="L320" s="55" t="str">
        <x:v>No</x:v>
      </x:c>
      <x:c r="M320" s="55" t="str">
        <x:v>PET-MEP-171</x:v>
      </x:c>
    </x:row>
    <x:row r="321" ht="34" customHeight="1">
      <x:c r="A321" s="60" t="str">
        <x:v>Christophe Bay</x:v>
      </x:c>
      <x:c r="B321" s="60" t="str">
        <x:v>Digital Omnibus</x:v>
      </x:c>
      <x:c r="C321" s="61" t="str">
        <x:v>Amendment 803: proposed Data Act Art32j(2a), justification</x:v>
      </x:c>
      <x:c r="D321" s="65" t="n">
        <x:f>IF(INDEX('MEP amendments'!$AE$7:$AE$315,MATCH($M321,'MEP amendments'!$AD$7:$AD$315,0))=1,INDEX('MEP amendments'!$P$7:$P$315,MATCH($M321,'MEP amendments'!$AD$7:$AD$315,0)),"")</x:f>
        <x:v>0</x:v>
      </x:c>
      <x:c r="E321" s="60" t="n">
        <x:f>IF(AND(ISNUMBER(D321),INDEX('MEP amendments'!$T$7:$T$315,MATCH($M321,'MEP amendments'!$AD$7:$AD$315,0))="Yes"),1,0)</x:f>
        <x:v>1</x:v>
      </x:c>
      <x:c r="F321" s="60" t="str">
        <x:f>INDEX('MEP amendments'!$S$7:$S$315,MATCH($M321,'MEP amendments'!$AD$7:$AD$315,0))</x:f>
        <x:v>Medium</x:v>
      </x:c>
      <x:c r="G321" s="60" t="n">
        <x:f>COUNTIFS($A$7:$A$1047,A321,$B$7:$B$1047,B321,$E$7:$E$1047,1)</x:f>
        <x:v>54</x:v>
      </x:c>
      <x:c r="H321" s="67" t="n">
        <x:f>IF(E321=1,D321/G321,"")</x:f>
        <x:v>0</x:v>
      </x:c>
      <x:c r="I321" s="60" t="n">
        <x:f>IF(AND(E321=1,COUNTIFS($A$7:A321,A321,$B$7:B321,B321,$E$7:E321,1)=1),1,0)</x:f>
        <x:v>0</x:v>
      </x:c>
      <x:c r="J321" s="63" t="str">
        <x:v>Official amendment</x:v>
      </x:c>
      <x:c r="K321" s="61" t="str">
        <x:v>Named joint proposers/signatories</x:v>
      </x:c>
      <x:c r="L321" s="60" t="str">
        <x:v>No</x:v>
      </x:c>
      <x:c r="M321" s="60" t="str">
        <x:v>PET-MEP-172</x:v>
      </x:c>
    </x:row>
    <x:row r="322" ht="34" customHeight="1">
      <x:c r="A322" s="55" t="str">
        <x:v>Christophe Bay</x:v>
      </x:c>
      <x:c r="B322" s="55" t="str">
        <x:v>Digital Omnibus</x:v>
      </x:c>
      <x:c r="C322" s="62" t="str">
        <x:v>Amendment 820: new Data Act Art32pa(1)–(4)</x:v>
      </x:c>
      <x:c r="D322" s="66" t="n">
        <x:f>IF(INDEX('MEP amendments'!$AE$7:$AE$315,MATCH($M322,'MEP amendments'!$AD$7:$AD$315,0))=1,INDEX('MEP amendments'!$P$7:$P$315,MATCH($M322,'MEP amendments'!$AD$7:$AD$315,0)),"")</x:f>
        <x:v>2</x:v>
      </x:c>
      <x:c r="E322" s="55" t="n">
        <x:f>IF(AND(ISNUMBER(D322),INDEX('MEP amendments'!$T$7:$T$315,MATCH($M322,'MEP amendments'!$AD$7:$AD$315,0))="Yes"),1,0)</x:f>
        <x:v>1</x:v>
      </x:c>
      <x:c r="F322" s="55" t="str">
        <x:f>INDEX('MEP amendments'!$S$7:$S$315,MATCH($M322,'MEP amendments'!$AD$7:$AD$315,0))</x:f>
        <x:v>High</x:v>
      </x:c>
      <x:c r="G322" s="55" t="n">
        <x:f>COUNTIFS($A$7:$A$1047,A322,$B$7:$B$1047,B322,$E$7:$E$1047,1)</x:f>
        <x:v>54</x:v>
      </x:c>
      <x:c r="H322" s="68" t="n">
        <x:f>IF(E322=1,D322/G322,"")</x:f>
        <x:v>0.037037037037037035</x:v>
      </x:c>
      <x:c r="I322" s="55" t="n">
        <x:f>IF(AND(E322=1,COUNTIFS($A$7:A322,A322,$B$7:B322,B322,$E$7:E322,1)=1),1,0)</x:f>
        <x:v>0</x:v>
      </x:c>
      <x:c r="J322" s="64" t="str">
        <x:v>Official amendment</x:v>
      </x:c>
      <x:c r="K322" s="62" t="str">
        <x:v>Named joint proposers/signatories</x:v>
      </x:c>
      <x:c r="L322" s="55" t="str">
        <x:v>No</x:v>
      </x:c>
      <x:c r="M322" s="55" t="str">
        <x:v>PET-MEP-173</x:v>
      </x:c>
    </x:row>
    <x:row r="323" ht="34" customHeight="1">
      <x:c r="A323" s="60" t="str">
        <x:v>Christophe Bay</x:v>
      </x:c>
      <x:c r="B323" s="60" t="str">
        <x:v>Digital Omnibus</x:v>
      </x:c>
      <x:c r="C323" s="61" t="str">
        <x:v>Amendment 821: proposed Data Act Art32q(1)</x:v>
      </x:c>
      <x:c r="D323" s="65" t="n">
        <x:f>IF(INDEX('MEP amendments'!$AE$7:$AE$315,MATCH($M323,'MEP amendments'!$AD$7:$AD$315,0))=1,INDEX('MEP amendments'!$P$7:$P$315,MATCH($M323,'MEP amendments'!$AD$7:$AD$315,0)),"")</x:f>
        <x:v>1</x:v>
      </x:c>
      <x:c r="E323" s="60" t="n">
        <x:f>IF(AND(ISNUMBER(D323),INDEX('MEP amendments'!$T$7:$T$315,MATCH($M323,'MEP amendments'!$AD$7:$AD$315,0))="Yes"),1,0)</x:f>
        <x:v>1</x:v>
      </x:c>
      <x:c r="F323" s="60" t="str">
        <x:f>INDEX('MEP amendments'!$S$7:$S$315,MATCH($M323,'MEP amendments'!$AD$7:$AD$315,0))</x:f>
        <x:v>High</x:v>
      </x:c>
      <x:c r="G323" s="60" t="n">
        <x:f>COUNTIFS($A$7:$A$1047,A323,$B$7:$B$1047,B323,$E$7:$E$1047,1)</x:f>
        <x:v>54</x:v>
      </x:c>
      <x:c r="H323" s="67" t="n">
        <x:f>IF(E323=1,D323/G323,"")</x:f>
        <x:v>0.018518518518518517</x:v>
      </x:c>
      <x:c r="I323" s="60" t="n">
        <x:f>IF(AND(E323=1,COUNTIFS($A$7:A323,A323,$B$7:B323,B323,$E$7:E323,1)=1),1,0)</x:f>
        <x:v>0</x:v>
      </x:c>
      <x:c r="J323" s="63" t="str">
        <x:v>Official amendment</x:v>
      </x:c>
      <x:c r="K323" s="61" t="str">
        <x:v>Named joint proposers/signatories</x:v>
      </x:c>
      <x:c r="L323" s="60" t="str">
        <x:v>No</x:v>
      </x:c>
      <x:c r="M323" s="60" t="str">
        <x:v>PET-MEP-174</x:v>
      </x:c>
    </x:row>
    <x:row r="324" ht="34" customHeight="1">
      <x:c r="A324" s="55" t="str">
        <x:v>Christophe Bay</x:v>
      </x:c>
      <x:c r="B324" s="55" t="str">
        <x:v>Digital Omnibus</x:v>
      </x:c>
      <x:c r="C324" s="62" t="str">
        <x:v>Amendment 844: proposed Data Act Art32v(1)(da)</x:v>
      </x:c>
      <x:c r="D324" s="66" t="n">
        <x:f>IF(INDEX('MEP amendments'!$AE$7:$AE$315,MATCH($M324,'MEP amendments'!$AD$7:$AD$315,0))=1,INDEX('MEP amendments'!$P$7:$P$315,MATCH($M324,'MEP amendments'!$AD$7:$AD$315,0)),"")</x:f>
        <x:v>2</x:v>
      </x:c>
      <x:c r="E324" s="55" t="n">
        <x:f>IF(AND(ISNUMBER(D324),INDEX('MEP amendments'!$T$7:$T$315,MATCH($M324,'MEP amendments'!$AD$7:$AD$315,0))="Yes"),1,0)</x:f>
        <x:v>1</x:v>
      </x:c>
      <x:c r="F324" s="55" t="str">
        <x:f>INDEX('MEP amendments'!$S$7:$S$315,MATCH($M324,'MEP amendments'!$AD$7:$AD$315,0))</x:f>
        <x:v>High</x:v>
      </x:c>
      <x:c r="G324" s="55" t="n">
        <x:f>COUNTIFS($A$7:$A$1047,A324,$B$7:$B$1047,B324,$E$7:$E$1047,1)</x:f>
        <x:v>54</x:v>
      </x:c>
      <x:c r="H324" s="68" t="n">
        <x:f>IF(E324=1,D324/G324,"")</x:f>
        <x:v>0.037037037037037035</x:v>
      </x:c>
      <x:c r="I324" s="55" t="n">
        <x:f>IF(AND(E324=1,COUNTIFS($A$7:A324,A324,$B$7:B324,B324,$E$7:E324,1)=1),1,0)</x:f>
        <x:v>0</x:v>
      </x:c>
      <x:c r="J324" s="64" t="str">
        <x:v>Official amendment</x:v>
      </x:c>
      <x:c r="K324" s="62" t="str">
        <x:v>Named joint proposers/signatories</x:v>
      </x:c>
      <x:c r="L324" s="55" t="str">
        <x:v>No</x:v>
      </x:c>
      <x:c r="M324" s="55" t="str">
        <x:v>PET-MEP-176</x:v>
      </x:c>
    </x:row>
    <x:row r="325" ht="34" customHeight="1">
      <x:c r="A325" s="60" t="str">
        <x:v>Christophe Bay</x:v>
      </x:c>
      <x:c r="B325" s="60" t="str">
        <x:v>Digital Omnibus</x:v>
      </x:c>
      <x:c r="C325" s="61" t="str">
        <x:v>Amendment 845: proposed Data Act Art32v(1)(db), justification</x:v>
      </x:c>
      <x:c r="D325" s="65" t="n">
        <x:f>IF(INDEX('MEP amendments'!$AE$7:$AE$315,MATCH($M325,'MEP amendments'!$AD$7:$AD$315,0))=1,INDEX('MEP amendments'!$P$7:$P$315,MATCH($M325,'MEP amendments'!$AD$7:$AD$315,0)),"")</x:f>
        <x:v>0</x:v>
      </x:c>
      <x:c r="E325" s="60" t="n">
        <x:f>IF(AND(ISNUMBER(D325),INDEX('MEP amendments'!$T$7:$T$315,MATCH($M325,'MEP amendments'!$AD$7:$AD$315,0))="Yes"),1,0)</x:f>
        <x:v>1</x:v>
      </x:c>
      <x:c r="F325" s="60" t="str">
        <x:f>INDEX('MEP amendments'!$S$7:$S$315,MATCH($M325,'MEP amendments'!$AD$7:$AD$315,0))</x:f>
        <x:v>Medium</x:v>
      </x:c>
      <x:c r="G325" s="60" t="n">
        <x:f>COUNTIFS($A$7:$A$1047,A325,$B$7:$B$1047,B325,$E$7:$E$1047,1)</x:f>
        <x:v>54</x:v>
      </x:c>
      <x:c r="H325" s="67" t="n">
        <x:f>IF(E325=1,D325/G325,"")</x:f>
        <x:v>0</x:v>
      </x:c>
      <x:c r="I325" s="60" t="n">
        <x:f>IF(AND(E325=1,COUNTIFS($A$7:A325,A325,$B$7:B325,B325,$E$7:E325,1)=1),1,0)</x:f>
        <x:v>0</x:v>
      </x:c>
      <x:c r="J325" s="63" t="str">
        <x:v>Official amendment</x:v>
      </x:c>
      <x:c r="K325" s="61" t="str">
        <x:v>Named joint proposers/signatories</x:v>
      </x:c>
      <x:c r="L325" s="60" t="str">
        <x:v>No</x:v>
      </x:c>
      <x:c r="M325" s="60" t="str">
        <x:v>PET-MEP-177</x:v>
      </x:c>
    </x:row>
    <x:row r="326" ht="34" customHeight="1">
      <x:c r="A326" s="55" t="str">
        <x:v>Christophe Bay</x:v>
      </x:c>
      <x:c r="B326" s="55" t="str">
        <x:v>Digital Omnibus</x:v>
      </x:c>
      <x:c r="C326" s="62" t="str">
        <x:v>Amendment 860: proposed Data Act Art32x(7)</x:v>
      </x:c>
      <x:c r="D326" s="66" t="n">
        <x:f>IF(INDEX('MEP amendments'!$AE$7:$AE$315,MATCH($M326,'MEP amendments'!$AD$7:$AD$315,0))=1,INDEX('MEP amendments'!$P$7:$P$315,MATCH($M326,'MEP amendments'!$AD$7:$AD$315,0)),"")</x:f>
        <x:v>0</x:v>
      </x:c>
      <x:c r="E326" s="55" t="n">
        <x:f>IF(AND(ISNUMBER(D326),INDEX('MEP amendments'!$T$7:$T$315,MATCH($M326,'MEP amendments'!$AD$7:$AD$315,0))="Yes"),1,0)</x:f>
        <x:v>1</x:v>
      </x:c>
      <x:c r="F326" s="55" t="str">
        <x:f>INDEX('MEP amendments'!$S$7:$S$315,MATCH($M326,'MEP amendments'!$AD$7:$AD$315,0))</x:f>
        <x:v>Medium</x:v>
      </x:c>
      <x:c r="G326" s="55" t="n">
        <x:f>COUNTIFS($A$7:$A$1047,A326,$B$7:$B$1047,B326,$E$7:$E$1047,1)</x:f>
        <x:v>54</x:v>
      </x:c>
      <x:c r="H326" s="68" t="n">
        <x:f>IF(E326=1,D326/G326,"")</x:f>
        <x:v>0</x:v>
      </x:c>
      <x:c r="I326" s="55" t="n">
        <x:f>IF(AND(E326=1,COUNTIFS($A$7:A326,A326,$B$7:B326,B326,$E$7:E326,1)=1),1,0)</x:f>
        <x:v>0</x:v>
      </x:c>
      <x:c r="J326" s="64" t="str">
        <x:v>Official amendment</x:v>
      </x:c>
      <x:c r="K326" s="62" t="str">
        <x:v>Named joint proposers/signatories</x:v>
      </x:c>
      <x:c r="L326" s="55" t="str">
        <x:v>No</x:v>
      </x:c>
      <x:c r="M326" s="55" t="str">
        <x:v>PET-MEP-179</x:v>
      </x:c>
    </x:row>
    <x:row r="327" ht="34" customHeight="1">
      <x:c r="A327" s="60" t="str">
        <x:v>Christophe Bay</x:v>
      </x:c>
      <x:c r="B327" s="60" t="str">
        <x:v>Digital Omnibus</x:v>
      </x:c>
      <x:c r="C327" s="61" t="str">
        <x:v>Amendment 864: proposed Data Act Art32z(4)(ea)</x:v>
      </x:c>
      <x:c r="D327" s="65" t="n">
        <x:f>IF(INDEX('MEP amendments'!$AE$7:$AE$315,MATCH($M327,'MEP amendments'!$AD$7:$AD$315,0))=1,INDEX('MEP amendments'!$P$7:$P$315,MATCH($M327,'MEP amendments'!$AD$7:$AD$315,0)),"")</x:f>
        <x:v>1</x:v>
      </x:c>
      <x:c r="E327" s="60" t="n">
        <x:f>IF(AND(ISNUMBER(D327),INDEX('MEP amendments'!$T$7:$T$315,MATCH($M327,'MEP amendments'!$AD$7:$AD$315,0))="Yes"),1,0)</x:f>
        <x:v>1</x:v>
      </x:c>
      <x:c r="F327" s="60" t="str">
        <x:f>INDEX('MEP amendments'!$S$7:$S$315,MATCH($M327,'MEP amendments'!$AD$7:$AD$315,0))</x:f>
        <x:v>High</x:v>
      </x:c>
      <x:c r="G327" s="60" t="n">
        <x:f>COUNTIFS($A$7:$A$1047,A327,$B$7:$B$1047,B327,$E$7:$E$1047,1)</x:f>
        <x:v>54</x:v>
      </x:c>
      <x:c r="H327" s="67" t="n">
        <x:f>IF(E327=1,D327/G327,"")</x:f>
        <x:v>0.018518518518518517</x:v>
      </x:c>
      <x:c r="I327" s="60" t="n">
        <x:f>IF(AND(E327=1,COUNTIFS($A$7:A327,A327,$B$7:B327,B327,$E$7:E327,1)=1),1,0)</x:f>
        <x:v>0</x:v>
      </x:c>
      <x:c r="J327" s="63" t="str">
        <x:v>Official amendment</x:v>
      </x:c>
      <x:c r="K327" s="61" t="str">
        <x:v>Named joint proposers/signatories</x:v>
      </x:c>
      <x:c r="L327" s="60" t="str">
        <x:v>No</x:v>
      </x:c>
      <x:c r="M327" s="60" t="str">
        <x:v>PET-MEP-181</x:v>
      </x:c>
    </x:row>
    <x:row r="328" ht="34" customHeight="1">
      <x:c r="A328" s="55" t="str">
        <x:v>Christophe Bay</x:v>
      </x:c>
      <x:c r="B328" s="55" t="str">
        <x:v>Digital Omnibus</x:v>
      </x:c>
      <x:c r="C328" s="62" t="str">
        <x:v>Amendment 877: proposed Data Act Art40(6a)</x:v>
      </x:c>
      <x:c r="D328" s="66" t="n">
        <x:f>IF(INDEX('MEP amendments'!$AE$7:$AE$315,MATCH($M328,'MEP amendments'!$AD$7:$AD$315,0))=1,INDEX('MEP amendments'!$P$7:$P$315,MATCH($M328,'MEP amendments'!$AD$7:$AD$315,0)),"")</x:f>
        <x:v>1</x:v>
      </x:c>
      <x:c r="E328" s="55" t="n">
        <x:f>IF(AND(ISNUMBER(D328),INDEX('MEP amendments'!$T$7:$T$315,MATCH($M328,'MEP amendments'!$AD$7:$AD$315,0))="Yes"),1,0)</x:f>
        <x:v>1</x:v>
      </x:c>
      <x:c r="F328" s="55" t="str">
        <x:f>INDEX('MEP amendments'!$S$7:$S$315,MATCH($M328,'MEP amendments'!$AD$7:$AD$315,0))</x:f>
        <x:v>Medium</x:v>
      </x:c>
      <x:c r="G328" s="55" t="n">
        <x:f>COUNTIFS($A$7:$A$1047,A328,$B$7:$B$1047,B328,$E$7:$E$1047,1)</x:f>
        <x:v>54</x:v>
      </x:c>
      <x:c r="H328" s="68" t="n">
        <x:f>IF(E328=1,D328/G328,"")</x:f>
        <x:v>0.018518518518518517</x:v>
      </x:c>
      <x:c r="I328" s="55" t="n">
        <x:f>IF(AND(E328=1,COUNTIFS($A$7:A328,A328,$B$7:B328,B328,$E$7:E328,1)=1),1,0)</x:f>
        <x:v>0</x:v>
      </x:c>
      <x:c r="J328" s="64" t="str">
        <x:v>Official amendment</x:v>
      </x:c>
      <x:c r="K328" s="62" t="str">
        <x:v>Named joint proposers/signatories</x:v>
      </x:c>
      <x:c r="L328" s="55" t="str">
        <x:v>No</x:v>
      </x:c>
      <x:c r="M328" s="55" t="str">
        <x:v>PET-MEP-182</x:v>
      </x:c>
    </x:row>
    <x:row r="329" ht="34" customHeight="1">
      <x:c r="A329" s="60" t="str">
        <x:v>Christophe Bay</x:v>
      </x:c>
      <x:c r="B329" s="60" t="str">
        <x:v>Digital Omnibus</x:v>
      </x:c>
      <x:c r="C329" s="61" t="str">
        <x:v>Amendment 897: proposed Data Act Art42(1)(da)</x:v>
      </x:c>
      <x:c r="D329" s="65" t="n">
        <x:f>IF(INDEX('MEP amendments'!$AE$7:$AE$315,MATCH($M329,'MEP amendments'!$AD$7:$AD$315,0))=1,INDEX('MEP amendments'!$P$7:$P$315,MATCH($M329,'MEP amendments'!$AD$7:$AD$315,0)),"")</x:f>
        <x:v>2</x:v>
      </x:c>
      <x:c r="E329" s="60" t="n">
        <x:f>IF(AND(ISNUMBER(D329),INDEX('MEP amendments'!$T$7:$T$315,MATCH($M329,'MEP amendments'!$AD$7:$AD$315,0))="Yes"),1,0)</x:f>
        <x:v>1</x:v>
      </x:c>
      <x:c r="F329" s="60" t="str">
        <x:f>INDEX('MEP amendments'!$S$7:$S$315,MATCH($M329,'MEP amendments'!$AD$7:$AD$315,0))</x:f>
        <x:v>High</x:v>
      </x:c>
      <x:c r="G329" s="60" t="n">
        <x:f>COUNTIFS($A$7:$A$1047,A329,$B$7:$B$1047,B329,$E$7:$E$1047,1)</x:f>
        <x:v>54</x:v>
      </x:c>
      <x:c r="H329" s="67" t="n">
        <x:f>IF(E329=1,D329/G329,"")</x:f>
        <x:v>0.037037037037037035</x:v>
      </x:c>
      <x:c r="I329" s="60" t="n">
        <x:f>IF(AND(E329=1,COUNTIFS($A$7:A329,A329,$B$7:B329,B329,$E$7:E329,1)=1),1,0)</x:f>
        <x:v>0</x:v>
      </x:c>
      <x:c r="J329" s="63" t="str">
        <x:v>Official amendment</x:v>
      </x:c>
      <x:c r="K329" s="61" t="str">
        <x:v>Named joint proposers/signatories</x:v>
      </x:c>
      <x:c r="L329" s="60" t="str">
        <x:v>No</x:v>
      </x:c>
      <x:c r="M329" s="60" t="str">
        <x:v>PET-MEP-183</x:v>
      </x:c>
    </x:row>
    <x:row r="330" ht="34" customHeight="1">
      <x:c r="A330" s="55" t="str">
        <x:v>Christophe Bay</x:v>
      </x:c>
      <x:c r="B330" s="55" t="str">
        <x:v>Digital Omnibus</x:v>
      </x:c>
      <x:c r="C330" s="62" t="str">
        <x:v>Amendment 933: GDPR Art4(5), rather than proposed Art4(1) change</x:v>
      </x:c>
      <x:c r="D330" s="66" t="n">
        <x:f>IF(INDEX('MEP amendments'!$AE$7:$AE$315,MATCH($M330,'MEP amendments'!$AD$7:$AD$315,0))=1,INDEX('MEP amendments'!$P$7:$P$315,MATCH($M330,'MEP amendments'!$AD$7:$AD$315,0)),"")</x:f>
        <x:v>0</x:v>
      </x:c>
      <x:c r="E330" s="55" t="n">
        <x:f>IF(AND(ISNUMBER(D330),INDEX('MEP amendments'!$T$7:$T$315,MATCH($M330,'MEP amendments'!$AD$7:$AD$315,0))="Yes"),1,0)</x:f>
        <x:v>1</x:v>
      </x:c>
      <x:c r="F330" s="55" t="str">
        <x:f>INDEX('MEP amendments'!$S$7:$S$315,MATCH($M330,'MEP amendments'!$AD$7:$AD$315,0))</x:f>
        <x:v>Medium</x:v>
      </x:c>
      <x:c r="G330" s="55" t="n">
        <x:f>COUNTIFS($A$7:$A$1047,A330,$B$7:$B$1047,B330,$E$7:$E$1047,1)</x:f>
        <x:v>54</x:v>
      </x:c>
      <x:c r="H330" s="68" t="n">
        <x:f>IF(E330=1,D330/G330,"")</x:f>
        <x:v>0</x:v>
      </x:c>
      <x:c r="I330" s="55" t="n">
        <x:f>IF(AND(E330=1,COUNTIFS($A$7:A330,A330,$B$7:B330,B330,$E$7:E330,1)=1),1,0)</x:f>
        <x:v>0</x:v>
      </x:c>
      <x:c r="J330" s="64" t="str">
        <x:v>Official amendment</x:v>
      </x:c>
      <x:c r="K330" s="62" t="str">
        <x:v>Named joint proposers/signatories</x:v>
      </x:c>
      <x:c r="L330" s="55" t="str">
        <x:v>No</x:v>
      </x:c>
      <x:c r="M330" s="55" t="str">
        <x:v>PET-MEP-186</x:v>
      </x:c>
    </x:row>
    <x:row r="331" ht="34" customHeight="1">
      <x:c r="A331" s="60" t="str">
        <x:v>Christophe Bay</x:v>
      </x:c>
      <x:c r="B331" s="60" t="str">
        <x:v>Digital Omnibus</x:v>
      </x:c>
      <x:c r="C331" s="61" t="str">
        <x:v>Amendment 935: proposed GDPR Art4(1) addition; justification</x:v>
      </x:c>
      <x:c r="D331" s="65" t="str">
        <x:f>IF(INDEX('MEP amendments'!$AE$7:$AE$315,MATCH($M331,'MEP amendments'!$AD$7:$AD$315,0))=1,INDEX('MEP amendments'!$P$7:$P$315,MATCH($M331,'MEP amendments'!$AD$7:$AD$315,0)),"")</x:f>
      </x:c>
      <x:c r="E331" s="60" t="n">
        <x:f>IF(AND(ISNUMBER(D331),INDEX('MEP amendments'!$T$7:$T$315,MATCH($M331,'MEP amendments'!$AD$7:$AD$315,0))="Yes"),1,0)</x:f>
        <x:v>0</x:v>
      </x:c>
      <x:c r="F331" s="60" t="str">
        <x:f>INDEX('MEP amendments'!$S$7:$S$315,MATCH($M331,'MEP amendments'!$AD$7:$AD$315,0))</x:f>
        <x:v>Medium</x:v>
      </x:c>
      <x:c r="G331" s="60" t="n">
        <x:f>COUNTIFS($A$7:$A$1047,A331,$B$7:$B$1047,B331,$E$7:$E$1047,1)</x:f>
        <x:v>54</x:v>
      </x:c>
      <x:c r="H331" s="67" t="str">
        <x:f>IF(E331=1,D331/G331,"")</x:f>
      </x:c>
      <x:c r="I331" s="60" t="n">
        <x:f>IF(AND(E331=1,COUNTIFS($A$7:A331,A331,$B$7:B331,B331,$E$7:E331,1)=1),1,0)</x:f>
        <x:v>0</x:v>
      </x:c>
      <x:c r="J331" s="63" t="str">
        <x:v>Official amendment</x:v>
      </x:c>
      <x:c r="K331" s="61" t="str">
        <x:v>Named joint proposers/signatories</x:v>
      </x:c>
      <x:c r="L331" s="60" t="str">
        <x:v>No</x:v>
      </x:c>
      <x:c r="M331" s="60" t="str">
        <x:v>PET-MEP-187</x:v>
      </x:c>
    </x:row>
    <x:row r="332" ht="34" customHeight="1">
      <x:c r="A332" s="55" t="str">
        <x:v>Christophe Bay</x:v>
      </x:c>
      <x:c r="B332" s="55" t="str">
        <x:v>Digital Omnibus</x:v>
      </x:c>
      <x:c r="C332" s="62" t="str">
        <x:v>Amendment 986: new GDPR Art4(38c)</x:v>
      </x:c>
      <x:c r="D332" s="66" t="n">
        <x:f>IF(INDEX('MEP amendments'!$AE$7:$AE$315,MATCH($M332,'MEP amendments'!$AD$7:$AD$315,0))=1,INDEX('MEP amendments'!$P$7:$P$315,MATCH($M332,'MEP amendments'!$AD$7:$AD$315,0)),"")</x:f>
        <x:v>0</x:v>
      </x:c>
      <x:c r="E332" s="55" t="n">
        <x:f>IF(AND(ISNUMBER(D332),INDEX('MEP amendments'!$T$7:$T$315,MATCH($M332,'MEP amendments'!$AD$7:$AD$315,0))="Yes"),1,0)</x:f>
        <x:v>1</x:v>
      </x:c>
      <x:c r="F332" s="55" t="str">
        <x:f>INDEX('MEP amendments'!$S$7:$S$315,MATCH($M332,'MEP amendments'!$AD$7:$AD$315,0))</x:f>
        <x:v>Medium</x:v>
      </x:c>
      <x:c r="G332" s="55" t="n">
        <x:f>COUNTIFS($A$7:$A$1047,A332,$B$7:$B$1047,B332,$E$7:$E$1047,1)</x:f>
        <x:v>54</x:v>
      </x:c>
      <x:c r="H332" s="68" t="n">
        <x:f>IF(E332=1,D332/G332,"")</x:f>
        <x:v>0</x:v>
      </x:c>
      <x:c r="I332" s="55" t="n">
        <x:f>IF(AND(E332=1,COUNTIFS($A$7:A332,A332,$B$7:B332,B332,$E$7:E332,1)=1),1,0)</x:f>
        <x:v>0</x:v>
      </x:c>
      <x:c r="J332" s="64" t="str">
        <x:v>Official amendment</x:v>
      </x:c>
      <x:c r="K332" s="62" t="str">
        <x:v>Named joint proposers/signatories</x:v>
      </x:c>
      <x:c r="L332" s="55" t="str">
        <x:v>No</x:v>
      </x:c>
      <x:c r="M332" s="55" t="str">
        <x:v>PET-MEP-192</x:v>
      </x:c>
    </x:row>
    <x:row r="333" ht="34" customHeight="1">
      <x:c r="A333" s="60" t="str">
        <x:v>Christophe Bay</x:v>
      </x:c>
      <x:c r="B333" s="60" t="str">
        <x:v>Digital Omnibus</x:v>
      </x:c>
      <x:c r="C333" s="61" t="str">
        <x:v>Amendment 988: new GDPR Art4(38d)</x:v>
      </x:c>
      <x:c r="D333" s="65" t="n">
        <x:f>IF(INDEX('MEP amendments'!$AE$7:$AE$315,MATCH($M333,'MEP amendments'!$AD$7:$AD$315,0))=1,INDEX('MEP amendments'!$P$7:$P$315,MATCH($M333,'MEP amendments'!$AD$7:$AD$315,0)),"")</x:f>
        <x:v>1</x:v>
      </x:c>
      <x:c r="E333" s="60" t="n">
        <x:f>IF(AND(ISNUMBER(D333),INDEX('MEP amendments'!$T$7:$T$315,MATCH($M333,'MEP amendments'!$AD$7:$AD$315,0))="Yes"),1,0)</x:f>
        <x:v>1</x:v>
      </x:c>
      <x:c r="F333" s="60" t="str">
        <x:f>INDEX('MEP amendments'!$S$7:$S$315,MATCH($M333,'MEP amendments'!$AD$7:$AD$315,0))</x:f>
        <x:v>High</x:v>
      </x:c>
      <x:c r="G333" s="60" t="n">
        <x:f>COUNTIFS($A$7:$A$1047,A333,$B$7:$B$1047,B333,$E$7:$E$1047,1)</x:f>
        <x:v>54</x:v>
      </x:c>
      <x:c r="H333" s="67" t="n">
        <x:f>IF(E333=1,D333/G333,"")</x:f>
        <x:v>0.018518518518518517</x:v>
      </x:c>
      <x:c r="I333" s="60" t="n">
        <x:f>IF(AND(E333=1,COUNTIFS($A$7:A333,A333,$B$7:B333,B333,$E$7:E333,1)=1),1,0)</x:f>
        <x:v>0</x:v>
      </x:c>
      <x:c r="J333" s="63" t="str">
        <x:v>Official amendment</x:v>
      </x:c>
      <x:c r="K333" s="61" t="str">
        <x:v>Named joint proposers/signatories</x:v>
      </x:c>
      <x:c r="L333" s="60" t="str">
        <x:v>No</x:v>
      </x:c>
      <x:c r="M333" s="60" t="str">
        <x:v>PET-MEP-193</x:v>
      </x:c>
    </x:row>
    <x:row r="334" ht="34" customHeight="1">
      <x:c r="A334" s="55" t="str">
        <x:v>Christophe Bay</x:v>
      </x:c>
      <x:c r="B334" s="55" t="str">
        <x:v>Digital Omnibus</x:v>
      </x:c>
      <x:c r="C334" s="62" t="str">
        <x:v>Amendment 1015: new GDPR Art6(4a)</x:v>
      </x:c>
      <x:c r="D334" s="66" t="n">
        <x:f>IF(INDEX('MEP amendments'!$AE$7:$AE$315,MATCH($M334,'MEP amendments'!$AD$7:$AD$315,0))=1,INDEX('MEP amendments'!$P$7:$P$315,MATCH($M334,'MEP amendments'!$AD$7:$AD$315,0)),"")</x:f>
        <x:v>1</x:v>
      </x:c>
      <x:c r="E334" s="55" t="n">
        <x:f>IF(AND(ISNUMBER(D334),INDEX('MEP amendments'!$T$7:$T$315,MATCH($M334,'MEP amendments'!$AD$7:$AD$315,0))="Yes"),1,0)</x:f>
        <x:v>1</x:v>
      </x:c>
      <x:c r="F334" s="55" t="str">
        <x:f>INDEX('MEP amendments'!$S$7:$S$315,MATCH($M334,'MEP amendments'!$AD$7:$AD$315,0))</x:f>
        <x:v>High</x:v>
      </x:c>
      <x:c r="G334" s="55" t="n">
        <x:f>COUNTIFS($A$7:$A$1047,A334,$B$7:$B$1047,B334,$E$7:$E$1047,1)</x:f>
        <x:v>54</x:v>
      </x:c>
      <x:c r="H334" s="68" t="n">
        <x:f>IF(E334=1,D334/G334,"")</x:f>
        <x:v>0.018518518518518517</x:v>
      </x:c>
      <x:c r="I334" s="55" t="n">
        <x:f>IF(AND(E334=1,COUNTIFS($A$7:A334,A334,$B$7:B334,B334,$E$7:E334,1)=1),1,0)</x:f>
        <x:v>0</x:v>
      </x:c>
      <x:c r="J334" s="64" t="str">
        <x:v>Official amendment</x:v>
      </x:c>
      <x:c r="K334" s="62" t="str">
        <x:v>Named joint proposers/signatories</x:v>
      </x:c>
      <x:c r="L334" s="55" t="str">
        <x:v>No</x:v>
      </x:c>
      <x:c r="M334" s="55" t="str">
        <x:v>PET-MEP-195</x:v>
      </x:c>
    </x:row>
    <x:row r="335" ht="34" customHeight="1">
      <x:c r="A335" s="60" t="str">
        <x:v>Christophe Bay</x:v>
      </x:c>
      <x:c r="B335" s="60" t="str">
        <x:v>Digital Omnibus</x:v>
      </x:c>
      <x:c r="C335" s="61" t="str">
        <x:v>Amendment 1016: new GDPR Art6(4b)</x:v>
      </x:c>
      <x:c r="D335" s="65" t="n">
        <x:f>IF(INDEX('MEP amendments'!$AE$7:$AE$315,MATCH($M335,'MEP amendments'!$AD$7:$AD$315,0))=1,INDEX('MEP amendments'!$P$7:$P$315,MATCH($M335,'MEP amendments'!$AD$7:$AD$315,0)),"")</x:f>
        <x:v>1</x:v>
      </x:c>
      <x:c r="E335" s="60" t="n">
        <x:f>IF(AND(ISNUMBER(D335),INDEX('MEP amendments'!$T$7:$T$315,MATCH($M335,'MEP amendments'!$AD$7:$AD$315,0))="Yes"),1,0)</x:f>
        <x:v>1</x:v>
      </x:c>
      <x:c r="F335" s="60" t="str">
        <x:f>INDEX('MEP amendments'!$S$7:$S$315,MATCH($M335,'MEP amendments'!$AD$7:$AD$315,0))</x:f>
        <x:v>High</x:v>
      </x:c>
      <x:c r="G335" s="60" t="n">
        <x:f>COUNTIFS($A$7:$A$1047,A335,$B$7:$B$1047,B335,$E$7:$E$1047,1)</x:f>
        <x:v>54</x:v>
      </x:c>
      <x:c r="H335" s="67" t="n">
        <x:f>IF(E335=1,D335/G335,"")</x:f>
        <x:v>0.018518518518518517</x:v>
      </x:c>
      <x:c r="I335" s="60" t="n">
        <x:f>IF(AND(E335=1,COUNTIFS($A$7:A335,A335,$B$7:B335,B335,$E$7:E335,1)=1),1,0)</x:f>
        <x:v>0</x:v>
      </x:c>
      <x:c r="J335" s="63" t="str">
        <x:v>Official amendment</x:v>
      </x:c>
      <x:c r="K335" s="61" t="str">
        <x:v>Named joint proposers/signatories</x:v>
      </x:c>
      <x:c r="L335" s="60" t="str">
        <x:v>No</x:v>
      </x:c>
      <x:c r="M335" s="60" t="str">
        <x:v>PET-MEP-196</x:v>
      </x:c>
    </x:row>
    <x:row r="336" ht="34" customHeight="1">
      <x:c r="A336" s="55" t="str">
        <x:v>Christophe Bay</x:v>
      </x:c>
      <x:c r="B336" s="55" t="str">
        <x:v>Digital Omnibus</x:v>
      </x:c>
      <x:c r="C336" s="62" t="str">
        <x:v>GDPR Article 9(5); proposal Article 3(1)(3)(b)</x:v>
      </x:c>
      <x:c r="D336" s="66" t="n">
        <x:f>IF(INDEX('MEP amendments'!$AE$7:$AE$315,MATCH($M336,'MEP amendments'!$AD$7:$AD$315,0))=1,INDEX('MEP amendments'!$P$7:$P$315,MATCH($M336,'MEP amendments'!$AD$7:$AD$315,0)),"")</x:f>
        <x:v>1</x:v>
      </x:c>
      <x:c r="E336" s="55" t="n">
        <x:f>IF(AND(ISNUMBER(D336),INDEX('MEP amendments'!$T$7:$T$315,MATCH($M336,'MEP amendments'!$AD$7:$AD$315,0))="Yes"),1,0)</x:f>
        <x:v>1</x:v>
      </x:c>
      <x:c r="F336" s="55" t="str">
        <x:f>INDEX('MEP amendments'!$S$7:$S$315,MATCH($M336,'MEP amendments'!$AD$7:$AD$315,0))</x:f>
        <x:v>High</x:v>
      </x:c>
      <x:c r="G336" s="55" t="n">
        <x:f>COUNTIFS($A$7:$A$1047,A336,$B$7:$B$1047,B336,$E$7:$E$1047,1)</x:f>
        <x:v>54</x:v>
      </x:c>
      <x:c r="H336" s="68" t="n">
        <x:f>IF(E336=1,D336/G336,"")</x:f>
        <x:v>0.018518518518518517</x:v>
      </x:c>
      <x:c r="I336" s="55" t="n">
        <x:f>IF(AND(E336=1,COUNTIFS($A$7:A336,A336,$B$7:B336,B336,$E$7:E336,1)=1),1,0)</x:f>
        <x:v>0</x:v>
      </x:c>
      <x:c r="J336" s="64" t="str">
        <x:v>Official amendment</x:v>
      </x:c>
      <x:c r="K336" s="62" t="str">
        <x:v>Named joint proposers/signatories</x:v>
      </x:c>
      <x:c r="L336" s="55" t="str">
        <x:v>No</x:v>
      </x:c>
      <x:c r="M336" s="55" t="str">
        <x:v>PET-MEP-203</x:v>
      </x:c>
    </x:row>
    <x:row r="337" ht="34" customHeight="1">
      <x:c r="A337" s="60" t="str">
        <x:v>Christophe Bay</x:v>
      </x:c>
      <x:c r="B337" s="60" t="str">
        <x:v>Digital Omnibus</x:v>
      </x:c>
      <x:c r="C337" s="61" t="str">
        <x:v>New GDPR Article 29a; proposal Article 3(1)(7b)</x:v>
      </x:c>
      <x:c r="D337" s="65" t="n">
        <x:f>IF(INDEX('MEP amendments'!$AE$7:$AE$315,MATCH($M337,'MEP amendments'!$AD$7:$AD$315,0))=1,INDEX('MEP amendments'!$P$7:$P$315,MATCH($M337,'MEP amendments'!$AD$7:$AD$315,0)),"")</x:f>
        <x:v>1</x:v>
      </x:c>
      <x:c r="E337" s="60" t="n">
        <x:f>IF(AND(ISNUMBER(D337),INDEX('MEP amendments'!$T$7:$T$315,MATCH($M337,'MEP amendments'!$AD$7:$AD$315,0))="Yes"),1,0)</x:f>
        <x:v>1</x:v>
      </x:c>
      <x:c r="F337" s="60" t="str">
        <x:f>INDEX('MEP amendments'!$S$7:$S$315,MATCH($M337,'MEP amendments'!$AD$7:$AD$315,0))</x:f>
        <x:v>Medium</x:v>
      </x:c>
      <x:c r="G337" s="60" t="n">
        <x:f>COUNTIFS($A$7:$A$1047,A337,$B$7:$B$1047,B337,$E$7:$E$1047,1)</x:f>
        <x:v>54</x:v>
      </x:c>
      <x:c r="H337" s="67" t="n">
        <x:f>IF(E337=1,D337/G337,"")</x:f>
        <x:v>0.018518518518518517</x:v>
      </x:c>
      <x:c r="I337" s="60" t="n">
        <x:f>IF(AND(E337=1,COUNTIFS($A$7:A337,A337,$B$7:B337,B337,$E$7:E337,1)=1),1,0)</x:f>
        <x:v>0</x:v>
      </x:c>
      <x:c r="J337" s="63" t="str">
        <x:v>Official amendment</x:v>
      </x:c>
      <x:c r="K337" s="61" t="str">
        <x:v>Named joint proposers/signatories</x:v>
      </x:c>
      <x:c r="L337" s="60" t="str">
        <x:v>No</x:v>
      </x:c>
      <x:c r="M337" s="60" t="str">
        <x:v>PET-MEP-209</x:v>
      </x:c>
    </x:row>
    <x:row r="338" ht="34" customHeight="1">
      <x:c r="A338" s="55" t="str">
        <x:v>Christophe Bay</x:v>
      </x:c>
      <x:c r="B338" s="55" t="str">
        <x:v>Digital Omnibus</x:v>
      </x:c>
      <x:c r="C338" s="62" t="str">
        <x:v>GDPR Article 33(6); proposal Article 3(1)(8)(c)</x:v>
      </x:c>
      <x:c r="D338" s="66" t="n">
        <x:f>IF(INDEX('MEP amendments'!$AE$7:$AE$315,MATCH($M338,'MEP amendments'!$AD$7:$AD$315,0))=1,INDEX('MEP amendments'!$P$7:$P$315,MATCH($M338,'MEP amendments'!$AD$7:$AD$315,0)),"")</x:f>
        <x:v>1</x:v>
      </x:c>
      <x:c r="E338" s="55" t="n">
        <x:f>IF(AND(ISNUMBER(D338),INDEX('MEP amendments'!$T$7:$T$315,MATCH($M338,'MEP amendments'!$AD$7:$AD$315,0))="Yes"),1,0)</x:f>
        <x:v>1</x:v>
      </x:c>
      <x:c r="F338" s="55" t="str">
        <x:f>INDEX('MEP amendments'!$S$7:$S$315,MATCH($M338,'MEP amendments'!$AD$7:$AD$315,0))</x:f>
        <x:v>High</x:v>
      </x:c>
      <x:c r="G338" s="55" t="n">
        <x:f>COUNTIFS($A$7:$A$1047,A338,$B$7:$B$1047,B338,$E$7:$E$1047,1)</x:f>
        <x:v>54</x:v>
      </x:c>
      <x:c r="H338" s="68" t="n">
        <x:f>IF(E338=1,D338/G338,"")</x:f>
        <x:v>0.018518518518518517</x:v>
      </x:c>
      <x:c r="I338" s="55" t="n">
        <x:f>IF(AND(E338=1,COUNTIFS($A$7:A338,A338,$B$7:B338,B338,$E$7:E338,1)=1),1,0)</x:f>
        <x:v>0</x:v>
      </x:c>
      <x:c r="J338" s="64" t="str">
        <x:v>Official amendment</x:v>
      </x:c>
      <x:c r="K338" s="62" t="str">
        <x:v>Named joint proposers/signatories</x:v>
      </x:c>
      <x:c r="L338" s="55" t="str">
        <x:v>No</x:v>
      </x:c>
      <x:c r="M338" s="55" t="str">
        <x:v>PET-MEP-211</x:v>
      </x:c>
    </x:row>
    <x:row r="339" ht="34" customHeight="1">
      <x:c r="A339" s="60" t="str">
        <x:v>Christophe Bay</x:v>
      </x:c>
      <x:c r="B339" s="60" t="str">
        <x:v>Digital Omnibus</x:v>
      </x:c>
      <x:c r="C339" s="61" t="str">
        <x:v>New GDPR Article 35(6a); proposal Article 3(1)(9)(a)</x:v>
      </x:c>
      <x:c r="D339" s="65" t="n">
        <x:f>IF(INDEX('MEP amendments'!$AE$7:$AE$315,MATCH($M339,'MEP amendments'!$AD$7:$AD$315,0))=1,INDEX('MEP amendments'!$P$7:$P$315,MATCH($M339,'MEP amendments'!$AD$7:$AD$315,0)),"")</x:f>
        <x:v>1</x:v>
      </x:c>
      <x:c r="E339" s="60" t="n">
        <x:f>IF(AND(ISNUMBER(D339),INDEX('MEP amendments'!$T$7:$T$315,MATCH($M339,'MEP amendments'!$AD$7:$AD$315,0))="Yes"),1,0)</x:f>
        <x:v>1</x:v>
      </x:c>
      <x:c r="F339" s="60" t="str">
        <x:f>INDEX('MEP amendments'!$S$7:$S$315,MATCH($M339,'MEP amendments'!$AD$7:$AD$315,0))</x:f>
        <x:v>High</x:v>
      </x:c>
      <x:c r="G339" s="60" t="n">
        <x:f>COUNTIFS($A$7:$A$1047,A339,$B$7:$B$1047,B339,$E$7:$E$1047,1)</x:f>
        <x:v>54</x:v>
      </x:c>
      <x:c r="H339" s="67" t="n">
        <x:f>IF(E339=1,D339/G339,"")</x:f>
        <x:v>0.018518518518518517</x:v>
      </x:c>
      <x:c r="I339" s="60" t="n">
        <x:f>IF(AND(E339=1,COUNTIFS($A$7:A339,A339,$B$7:B339,B339,$E$7:E339,1)=1),1,0)</x:f>
        <x:v>0</x:v>
      </x:c>
      <x:c r="J339" s="63" t="str">
        <x:v>Official amendment</x:v>
      </x:c>
      <x:c r="K339" s="61" t="str">
        <x:v>Named joint proposers/signatories</x:v>
      </x:c>
      <x:c r="L339" s="60" t="str">
        <x:v>No</x:v>
      </x:c>
      <x:c r="M339" s="60" t="str">
        <x:v>PET-MEP-213</x:v>
      </x:c>
    </x:row>
    <x:row r="340" ht="34" customHeight="1">
      <x:c r="A340" s="55" t="str">
        <x:v>Christophe Bay</x:v>
      </x:c>
      <x:c r="B340" s="55" t="str">
        <x:v>Digital Omnibus</x:v>
      </x:c>
      <x:c r="C340" s="62" t="str">
        <x:v>Proposed GDPR Article 41a(1); proposal Article 3(1)(10)</x:v>
      </x:c>
      <x:c r="D340" s="66" t="n">
        <x:f>IF(INDEX('MEP amendments'!$AE$7:$AE$315,MATCH($M340,'MEP amendments'!$AD$7:$AD$315,0))=1,INDEX('MEP amendments'!$P$7:$P$315,MATCH($M340,'MEP amendments'!$AD$7:$AD$315,0)),"")</x:f>
        <x:v>1</x:v>
      </x:c>
      <x:c r="E340" s="55" t="n">
        <x:f>IF(AND(ISNUMBER(D340),INDEX('MEP amendments'!$T$7:$T$315,MATCH($M340,'MEP amendments'!$AD$7:$AD$315,0))="Yes"),1,0)</x:f>
        <x:v>1</x:v>
      </x:c>
      <x:c r="F340" s="55" t="str">
        <x:f>INDEX('MEP amendments'!$S$7:$S$315,MATCH($M340,'MEP amendments'!$AD$7:$AD$315,0))</x:f>
        <x:v>Medium</x:v>
      </x:c>
      <x:c r="G340" s="55" t="n">
        <x:f>COUNTIFS($A$7:$A$1047,A340,$B$7:$B$1047,B340,$E$7:$E$1047,1)</x:f>
        <x:v>54</x:v>
      </x:c>
      <x:c r="H340" s="68" t="n">
        <x:f>IF(E340=1,D340/G340,"")</x:f>
        <x:v>0.018518518518518517</x:v>
      </x:c>
      <x:c r="I340" s="55" t="n">
        <x:f>IF(AND(E340=1,COUNTIFS($A$7:A340,A340,$B$7:B340,B340,$E$7:E340,1)=1),1,0)</x:f>
        <x:v>0</x:v>
      </x:c>
      <x:c r="J340" s="64" t="str">
        <x:v>Official amendment</x:v>
      </x:c>
      <x:c r="K340" s="62" t="str">
        <x:v>Named joint proposers/signatories</x:v>
      </x:c>
      <x:c r="L340" s="55" t="str">
        <x:v>No</x:v>
      </x:c>
      <x:c r="M340" s="55" t="str">
        <x:v>PET-MEP-222</x:v>
      </x:c>
    </x:row>
    <x:row r="341" ht="34" customHeight="1">
      <x:c r="A341" s="60" t="str">
        <x:v>Christophe Bay</x:v>
      </x:c>
      <x:c r="B341" s="60" t="str">
        <x:v>Digital Omnibus</x:v>
      </x:c>
      <x:c r="C341" s="61" t="str">
        <x:v>Amendment 1288; Article 3 – paragraph 1 – point 10 Regulation (EU) 2016/679 Article 41a – Paragraph 3</x:v>
      </x:c>
      <x:c r="D341" s="65" t="n">
        <x:f>IF(INDEX('MEP amendments'!$AE$7:$AE$315,MATCH($M341,'MEP amendments'!$AD$7:$AD$315,0))=1,INDEX('MEP amendments'!$P$7:$P$315,MATCH($M341,'MEP amendments'!$AD$7:$AD$315,0)),"")</x:f>
        <x:v>1</x:v>
      </x:c>
      <x:c r="E341" s="60" t="n">
        <x:f>IF(AND(ISNUMBER(D341),INDEX('MEP amendments'!$T$7:$T$315,MATCH($M341,'MEP amendments'!$AD$7:$AD$315,0))="Yes"),1,0)</x:f>
        <x:v>1</x:v>
      </x:c>
      <x:c r="F341" s="60" t="str">
        <x:f>INDEX('MEP amendments'!$S$7:$S$315,MATCH($M341,'MEP amendments'!$AD$7:$AD$315,0))</x:f>
        <x:v>Medium</x:v>
      </x:c>
      <x:c r="G341" s="60" t="n">
        <x:f>COUNTIFS($A$7:$A$1047,A341,$B$7:$B$1047,B341,$E$7:$E$1047,1)</x:f>
        <x:v>54</x:v>
      </x:c>
      <x:c r="H341" s="67" t="n">
        <x:f>IF(E341=1,D341/G341,"")</x:f>
        <x:v>0.018518518518518517</x:v>
      </x:c>
      <x:c r="I341" s="60" t="n">
        <x:f>IF(AND(E341=1,COUNTIFS($A$7:A341,A341,$B$7:B341,B341,$E$7:E341,1)=1),1,0)</x:f>
        <x:v>0</x:v>
      </x:c>
      <x:c r="J341" s="63" t="str">
        <x:v>Official amendment</x:v>
      </x:c>
      <x:c r="K341" s="61" t="str">
        <x:v>Named signatories to tabled amendment</x:v>
      </x:c>
      <x:c r="L341" s="60" t="str">
        <x:v>No</x:v>
      </x:c>
      <x:c r="M341" s="60" t="str">
        <x:v>PET-MEP-259</x:v>
      </x:c>
    </x:row>
    <x:row r="342" ht="34" customHeight="1">
      <x:c r="A342" s="55" t="str">
        <x:v>Christophe Bay</x:v>
      </x:c>
      <x:c r="B342" s="55" t="str">
        <x:v>Digital Omnibus</x:v>
      </x:c>
      <x:c r="C342" s="62" t="str">
        <x:v>Amendment 1298; Article 3 – paragraph 1 – point 10 Regulation (EU) 2016/679 Article 41a – Paragraph 5</x:v>
      </x:c>
      <x:c r="D342" s="66" t="n">
        <x:f>IF(INDEX('MEP amendments'!$AE$7:$AE$315,MATCH($M342,'MEP amendments'!$AD$7:$AD$315,0))=1,INDEX('MEP amendments'!$P$7:$P$315,MATCH($M342,'MEP amendments'!$AD$7:$AD$315,0)),"")</x:f>
        <x:v>0</x:v>
      </x:c>
      <x:c r="E342" s="55" t="n">
        <x:f>IF(AND(ISNUMBER(D342),INDEX('MEP amendments'!$T$7:$T$315,MATCH($M342,'MEP amendments'!$AD$7:$AD$315,0))="Yes"),1,0)</x:f>
        <x:v>1</x:v>
      </x:c>
      <x:c r="F342" s="55" t="str">
        <x:f>INDEX('MEP amendments'!$S$7:$S$315,MATCH($M342,'MEP amendments'!$AD$7:$AD$315,0))</x:f>
        <x:v>High</x:v>
      </x:c>
      <x:c r="G342" s="55" t="n">
        <x:f>COUNTIFS($A$7:$A$1047,A342,$B$7:$B$1047,B342,$E$7:$E$1047,1)</x:f>
        <x:v>54</x:v>
      </x:c>
      <x:c r="H342" s="68" t="n">
        <x:f>IF(E342=1,D342/G342,"")</x:f>
        <x:v>0</x:v>
      </x:c>
      <x:c r="I342" s="55" t="n">
        <x:f>IF(AND(E342=1,COUNTIFS($A$7:A342,A342,$B$7:B342,B342,$E$7:E342,1)=1),1,0)</x:f>
        <x:v>0</x:v>
      </x:c>
      <x:c r="J342" s="64" t="str">
        <x:v>Official amendment</x:v>
      </x:c>
      <x:c r="K342" s="62" t="str">
        <x:v>Named signatories to tabled amendment</x:v>
      </x:c>
      <x:c r="L342" s="55" t="str">
        <x:v>No</x:v>
      </x:c>
      <x:c r="M342" s="55" t="str">
        <x:v>PET-MEP-269</x:v>
      </x:c>
    </x:row>
    <x:row r="343" ht="34" customHeight="1">
      <x:c r="A343" s="60" t="str">
        <x:v>Christophe Bay</x:v>
      </x:c>
      <x:c r="B343" s="60" t="str">
        <x:v>Digital Omnibus</x:v>
      </x:c>
      <x:c r="C343" s="61" t="str">
        <x:v>Amendment 1301; Article 3 – paragraph 1 – point 10 a (new) Regulation (EU) 2016/679 Article 41b (new)</x:v>
      </x:c>
      <x:c r="D343" s="65" t="n">
        <x:f>IF(INDEX('MEP amendments'!$AE$7:$AE$315,MATCH($M343,'MEP amendments'!$AD$7:$AD$315,0))=1,INDEX('MEP amendments'!$P$7:$P$315,MATCH($M343,'MEP amendments'!$AD$7:$AD$315,0)),"")</x:f>
        <x:v>1</x:v>
      </x:c>
      <x:c r="E343" s="60" t="n">
        <x:f>IF(AND(ISNUMBER(D343),INDEX('MEP amendments'!$T$7:$T$315,MATCH($M343,'MEP amendments'!$AD$7:$AD$315,0))="Yes"),1,0)</x:f>
        <x:v>1</x:v>
      </x:c>
      <x:c r="F343" s="60" t="str">
        <x:f>INDEX('MEP amendments'!$S$7:$S$315,MATCH($M343,'MEP amendments'!$AD$7:$AD$315,0))</x:f>
        <x:v>High</x:v>
      </x:c>
      <x:c r="G343" s="60" t="n">
        <x:f>COUNTIFS($A$7:$A$1047,A343,$B$7:$B$1047,B343,$E$7:$E$1047,1)</x:f>
        <x:v>54</x:v>
      </x:c>
      <x:c r="H343" s="67" t="n">
        <x:f>IF(E343=1,D343/G343,"")</x:f>
        <x:v>0.018518518518518517</x:v>
      </x:c>
      <x:c r="I343" s="60" t="n">
        <x:f>IF(AND(E343=1,COUNTIFS($A$7:A343,A343,$B$7:B343,B343,$E$7:E343,1)=1),1,0)</x:f>
        <x:v>0</x:v>
      </x:c>
      <x:c r="J343" s="63" t="str">
        <x:v>Official amendment</x:v>
      </x:c>
      <x:c r="K343" s="61" t="str">
        <x:v>Named signatories to tabled amendment</x:v>
      </x:c>
      <x:c r="L343" s="60" t="str">
        <x:v>No</x:v>
      </x:c>
      <x:c r="M343" s="60" t="str">
        <x:v>PET-MEP-272</x:v>
      </x:c>
    </x:row>
    <x:row r="344" ht="34" customHeight="1">
      <x:c r="A344" s="55" t="str">
        <x:v>Christophe Bay</x:v>
      </x:c>
      <x:c r="B344" s="55" t="str">
        <x:v>Digital Omnibus</x:v>
      </x:c>
      <x:c r="C344" s="62" t="str">
        <x:v>Amendment 1340; Article 3 – paragraph 1 – point 14 Regulation (EU) 2016/679 (GDPR) Article 70 – paragraph 1 – point hca (new)</x:v>
      </x:c>
      <x:c r="D344" s="66" t="n">
        <x:f>IF(INDEX('MEP amendments'!$AE$7:$AE$315,MATCH($M344,'MEP amendments'!$AD$7:$AD$315,0))=1,INDEX('MEP amendments'!$P$7:$P$315,MATCH($M344,'MEP amendments'!$AD$7:$AD$315,0)),"")</x:f>
        <x:v>1</x:v>
      </x:c>
      <x:c r="E344" s="55" t="n">
        <x:f>IF(AND(ISNUMBER(D344),INDEX('MEP amendments'!$T$7:$T$315,MATCH($M344,'MEP amendments'!$AD$7:$AD$315,0))="Yes"),1,0)</x:f>
        <x:v>1</x:v>
      </x:c>
      <x:c r="F344" s="55" t="str">
        <x:f>INDEX('MEP amendments'!$S$7:$S$315,MATCH($M344,'MEP amendments'!$AD$7:$AD$315,0))</x:f>
        <x:v>High</x:v>
      </x:c>
      <x:c r="G344" s="55" t="n">
        <x:f>COUNTIFS($A$7:$A$1047,A344,$B$7:$B$1047,B344,$E$7:$E$1047,1)</x:f>
        <x:v>54</x:v>
      </x:c>
      <x:c r="H344" s="68" t="n">
        <x:f>IF(E344=1,D344/G344,"")</x:f>
        <x:v>0.018518518518518517</x:v>
      </x:c>
      <x:c r="I344" s="55" t="n">
        <x:f>IF(AND(E344=1,COUNTIFS($A$7:A344,A344,$B$7:B344,B344,$E$7:E344,1)=1),1,0)</x:f>
        <x:v>0</x:v>
      </x:c>
      <x:c r="J344" s="64" t="str">
        <x:v>Official amendment</x:v>
      </x:c>
      <x:c r="K344" s="62" t="str">
        <x:v>Named signatories to tabled amendment</x:v>
      </x:c>
      <x:c r="L344" s="55" t="str">
        <x:v>No</x:v>
      </x:c>
      <x:c r="M344" s="55" t="str">
        <x:v>PET-MEP-274</x:v>
      </x:c>
    </x:row>
    <x:row r="345" ht="34" customHeight="1">
      <x:c r="A345" s="60" t="str">
        <x:v>Christophe Bay</x:v>
      </x:c>
      <x:c r="B345" s="60" t="str">
        <x:v>Digital Omnibus</x:v>
      </x:c>
      <x:c r="C345" s="61" t="str">
        <x:v>Amendment 1392; Article 3 – paragraph 1 – point 15 Regulation (EU) 2016/679 Article 88a – paragraph 3 – point c</x:v>
      </x:c>
      <x:c r="D345" s="65" t="n">
        <x:f>IF(INDEX('MEP amendments'!$AE$7:$AE$315,MATCH($M345,'MEP amendments'!$AD$7:$AD$315,0))=1,INDEX('MEP amendments'!$P$7:$P$315,MATCH($M345,'MEP amendments'!$AD$7:$AD$315,0)),"")</x:f>
        <x:v>1</x:v>
      </x:c>
      <x:c r="E345" s="60" t="n">
        <x:f>IF(AND(ISNUMBER(D345),INDEX('MEP amendments'!$T$7:$T$315,MATCH($M345,'MEP amendments'!$AD$7:$AD$315,0))="Yes"),1,0)</x:f>
        <x:v>1</x:v>
      </x:c>
      <x:c r="F345" s="60" t="str">
        <x:f>INDEX('MEP amendments'!$S$7:$S$315,MATCH($M345,'MEP amendments'!$AD$7:$AD$315,0))</x:f>
        <x:v>High</x:v>
      </x:c>
      <x:c r="G345" s="60" t="n">
        <x:f>COUNTIFS($A$7:$A$1047,A345,$B$7:$B$1047,B345,$E$7:$E$1047,1)</x:f>
        <x:v>54</x:v>
      </x:c>
      <x:c r="H345" s="67" t="n">
        <x:f>IF(E345=1,D345/G345,"")</x:f>
        <x:v>0.018518518518518517</x:v>
      </x:c>
      <x:c r="I345" s="60" t="n">
        <x:f>IF(AND(E345=1,COUNTIFS($A$7:A345,A345,$B$7:B345,B345,$E$7:E345,1)=1),1,0)</x:f>
        <x:v>0</x:v>
      </x:c>
      <x:c r="J345" s="63" t="str">
        <x:v>Official amendment</x:v>
      </x:c>
      <x:c r="K345" s="61" t="str">
        <x:v>Named signatories to tabled amendment</x:v>
      </x:c>
      <x:c r="L345" s="60" t="str">
        <x:v>No</x:v>
      </x:c>
      <x:c r="M345" s="60" t="str">
        <x:v>PET-MEP-278</x:v>
      </x:c>
    </x:row>
    <x:row r="346" ht="34" customHeight="1">
      <x:c r="A346" s="55" t="str">
        <x:v>Christophe Bay</x:v>
      </x:c>
      <x:c r="B346" s="55" t="str">
        <x:v>Digital Omnibus</x:v>
      </x:c>
      <x:c r="C346" s="62" t="str">
        <x:v>Amendment 1635; Article 4(1)(3)(a); Regulation (EU) 2018/1725 Article 10(2)(l)</x:v>
      </x:c>
      <x:c r="D346" s="66" t="n">
        <x:f>IF(INDEX('MEP amendments'!$AE$7:$AE$315,MATCH($M346,'MEP amendments'!$AD$7:$AD$315,0))=1,INDEX('MEP amendments'!$P$7:$P$315,MATCH($M346,'MEP amendments'!$AD$7:$AD$315,0)),"")</x:f>
        <x:v>1</x:v>
      </x:c>
      <x:c r="E346" s="55" t="n">
        <x:f>IF(AND(ISNUMBER(D346),INDEX('MEP amendments'!$T$7:$T$315,MATCH($M346,'MEP amendments'!$AD$7:$AD$315,0))="Yes"),1,0)</x:f>
        <x:v>1</x:v>
      </x:c>
      <x:c r="F346" s="55" t="str">
        <x:f>INDEX('MEP amendments'!$S$7:$S$315,MATCH($M346,'MEP amendments'!$AD$7:$AD$315,0))</x:f>
        <x:v>High</x:v>
      </x:c>
      <x:c r="G346" s="55" t="n">
        <x:f>COUNTIFS($A$7:$A$1047,A346,$B$7:$B$1047,B346,$E$7:$E$1047,1)</x:f>
        <x:v>54</x:v>
      </x:c>
      <x:c r="H346" s="68" t="n">
        <x:f>IF(E346=1,D346/G346,"")</x:f>
        <x:v>0.018518518518518517</x:v>
      </x:c>
      <x:c r="I346" s="55" t="n">
        <x:f>IF(AND(E346=1,COUNTIFS($A$7:A346,A346,$B$7:B346,B346,$E$7:E346,1)=1),1,0)</x:f>
        <x:v>0</x:v>
      </x:c>
      <x:c r="J346" s="64" t="str">
        <x:v>Official amendment</x:v>
      </x:c>
      <x:c r="K346" s="62" t="str">
        <x:v>Named signatories to tabled amendment</x:v>
      </x:c>
      <x:c r="L346" s="55" t="str">
        <x:v>No</x:v>
      </x:c>
      <x:c r="M346" s="55" t="str">
        <x:v>PET-MEP-297</x:v>
      </x:c>
    </x:row>
    <x:row r="347" ht="34" customHeight="1">
      <x:c r="A347" s="60" t="str">
        <x:v>Christophe Bay</x:v>
      </x:c>
      <x:c r="B347" s="60" t="str">
        <x:v>Digital Omnibus</x:v>
      </x:c>
      <x:c r="C347" s="61" t="str">
        <x:v>Amendment 1644; Article 4(1)(3)(b); Regulation (EU) 2018/1725 Article 10(4)</x:v>
      </x:c>
      <x:c r="D347" s="65" t="n">
        <x:f>IF(INDEX('MEP amendments'!$AE$7:$AE$315,MATCH($M347,'MEP amendments'!$AD$7:$AD$315,0))=1,INDEX('MEP amendments'!$P$7:$P$315,MATCH($M347,'MEP amendments'!$AD$7:$AD$315,0)),"")</x:f>
        <x:v>1</x:v>
      </x:c>
      <x:c r="E347" s="60" t="n">
        <x:f>IF(AND(ISNUMBER(D347),INDEX('MEP amendments'!$T$7:$T$315,MATCH($M347,'MEP amendments'!$AD$7:$AD$315,0))="Yes"),1,0)</x:f>
        <x:v>1</x:v>
      </x:c>
      <x:c r="F347" s="60" t="str">
        <x:f>INDEX('MEP amendments'!$S$7:$S$315,MATCH($M347,'MEP amendments'!$AD$7:$AD$315,0))</x:f>
        <x:v>High</x:v>
      </x:c>
      <x:c r="G347" s="60" t="n">
        <x:f>COUNTIFS($A$7:$A$1047,A347,$B$7:$B$1047,B347,$E$7:$E$1047,1)</x:f>
        <x:v>54</x:v>
      </x:c>
      <x:c r="H347" s="67" t="n">
        <x:f>IF(E347=1,D347/G347,"")</x:f>
        <x:v>0.018518518518518517</x:v>
      </x:c>
      <x:c r="I347" s="60" t="n">
        <x:f>IF(AND(E347=1,COUNTIFS($A$7:A347,A347,$B$7:B347,B347,$E$7:E347,1)=1),1,0)</x:f>
        <x:v>0</x:v>
      </x:c>
      <x:c r="J347" s="63" t="str">
        <x:v>Official amendment</x:v>
      </x:c>
      <x:c r="K347" s="61" t="str">
        <x:v>Named signatories to tabled amendment</x:v>
      </x:c>
      <x:c r="L347" s="60" t="str">
        <x:v>No</x:v>
      </x:c>
      <x:c r="M347" s="60" t="str">
        <x:v>PET-MEP-299</x:v>
      </x:c>
    </x:row>
    <x:row r="348" ht="34" customHeight="1">
      <x:c r="A348" s="55" t="str">
        <x:v>Christophe Bay</x:v>
      </x:c>
      <x:c r="B348" s="55" t="str">
        <x:v>Digital Omnibus</x:v>
      </x:c>
      <x:c r="C348" s="62" t="str">
        <x:v>Amendment 1710; Article 4(1)(10); Regulation (EU) 2018/1725 Article 45a</x:v>
      </x:c>
      <x:c r="D348" s="66" t="n">
        <x:f>IF(INDEX('MEP amendments'!$AE$7:$AE$315,MATCH($M348,'MEP amendments'!$AD$7:$AD$315,0))=1,INDEX('MEP amendments'!$P$7:$P$315,MATCH($M348,'MEP amendments'!$AD$7:$AD$315,0)),"")</x:f>
        <x:v>0</x:v>
      </x:c>
      <x:c r="E348" s="55" t="n">
        <x:f>IF(AND(ISNUMBER(D348),INDEX('MEP amendments'!$T$7:$T$315,MATCH($M348,'MEP amendments'!$AD$7:$AD$315,0))="Yes"),1,0)</x:f>
        <x:v>1</x:v>
      </x:c>
      <x:c r="F348" s="55" t="str">
        <x:f>INDEX('MEP amendments'!$S$7:$S$315,MATCH($M348,'MEP amendments'!$AD$7:$AD$315,0))</x:f>
        <x:v>High</x:v>
      </x:c>
      <x:c r="G348" s="55" t="n">
        <x:f>COUNTIFS($A$7:$A$1047,A348,$B$7:$B$1047,B348,$E$7:$E$1047,1)</x:f>
        <x:v>54</x:v>
      </x:c>
      <x:c r="H348" s="68" t="n">
        <x:f>IF(E348=1,D348/G348,"")</x:f>
        <x:v>0</x:v>
      </x:c>
      <x:c r="I348" s="55" t="n">
        <x:f>IF(AND(E348=1,COUNTIFS($A$7:A348,A348,$B$7:B348,B348,$E$7:E348,1)=1),1,0)</x:f>
        <x:v>0</x:v>
      </x:c>
      <x:c r="J348" s="64" t="str">
        <x:v>Official amendment</x:v>
      </x:c>
      <x:c r="K348" s="62" t="str">
        <x:v>Named signatories to tabled amendment</x:v>
      </x:c>
      <x:c r="L348" s="55" t="str">
        <x:v>No</x:v>
      </x:c>
      <x:c r="M348" s="55" t="str">
        <x:v>PET-MEP-303</x:v>
      </x:c>
    </x:row>
    <x:row r="349" ht="34" customHeight="1">
      <x:c r="A349" s="60" t="str">
        <x:v>Christophe Bay</x:v>
      </x:c>
      <x:c r="B349" s="60" t="str">
        <x:v>Digital Omnibus</x:v>
      </x:c>
      <x:c r="C349" s="61" t="str">
        <x:v>Amendment 1839: Art10(3) repeal conditions, justification</x:v>
      </x:c>
      <x:c r="D349" s="65" t="n">
        <x:f>IF(INDEX('MEP amendments'!$AE$7:$AE$315,MATCH($M349,'MEP amendments'!$AD$7:$AD$315,0))=1,INDEX('MEP amendments'!$P$7:$P$315,MATCH($M349,'MEP amendments'!$AD$7:$AD$315,0)),"")</x:f>
        <x:v>0</x:v>
      </x:c>
      <x:c r="E349" s="60" t="n">
        <x:f>IF(AND(ISNUMBER(D349),INDEX('MEP amendments'!$T$7:$T$315,MATCH($M349,'MEP amendments'!$AD$7:$AD$315,0))="Yes"),1,0)</x:f>
        <x:v>1</x:v>
      </x:c>
      <x:c r="F349" s="60" t="str">
        <x:f>INDEX('MEP amendments'!$S$7:$S$315,MATCH($M349,'MEP amendments'!$AD$7:$AD$315,0))</x:f>
        <x:v>High</x:v>
      </x:c>
      <x:c r="G349" s="60" t="n">
        <x:f>COUNTIFS($A$7:$A$1047,A349,$B$7:$B$1047,B349,$E$7:$E$1047,1)</x:f>
        <x:v>54</x:v>
      </x:c>
      <x:c r="H349" s="67" t="n">
        <x:f>IF(E349=1,D349/G349,"")</x:f>
        <x:v>0</x:v>
      </x:c>
      <x:c r="I349" s="60" t="n">
        <x:f>IF(AND(E349=1,COUNTIFS($A$7:A349,A349,$B$7:B349,B349,$E$7:E349,1)=1),1,0)</x:f>
        <x:v>0</x:v>
      </x:c>
      <x:c r="J349" s="63" t="str">
        <x:v>Official amendment</x:v>
      </x:c>
      <x:c r="K349" s="61" t="str">
        <x:v>Named signatories to tabled amendment</x:v>
      </x:c>
      <x:c r="L349" s="60" t="str">
        <x:v>No</x:v>
      </x:c>
      <x:c r="M349" s="60" t="str">
        <x:v>PET-MEP-315</x:v>
      </x:c>
    </x:row>
    <x:row r="350" ht="34" customHeight="1">
      <x:c r="A350" s="55" t="str">
        <x:v>Christophe Grudler</x:v>
      </x:c>
      <x:c r="B350" s="55" t="str">
        <x:v>Digital Omnibus</x:v>
      </x:c>
      <x:c r="C350" s="62" t="str">
        <x:v>Amendment 645 — Article 1 – paragraph 1 – point 7 Regulation (EU) 2023/2854 Article 15a – paragraph 2</x:v>
      </x:c>
      <x:c r="D350" s="66" t="n">
        <x:f>IF(INDEX('MEP amendments'!$AE$7:$AE$315,MATCH($M350,'MEP amendments'!$AD$7:$AD$315,0))=1,INDEX('MEP amendments'!$P$7:$P$315,MATCH($M350,'MEP amendments'!$AD$7:$AD$315,0)),"")</x:f>
        <x:v>2</x:v>
      </x:c>
      <x:c r="E350" s="55" t="n">
        <x:f>IF(AND(ISNUMBER(D350),INDEX('MEP amendments'!$T$7:$T$315,MATCH($M350,'MEP amendments'!$AD$7:$AD$315,0))="Yes"),1,0)</x:f>
        <x:v>1</x:v>
      </x:c>
      <x:c r="F350" s="55" t="str">
        <x:f>INDEX('MEP amendments'!$S$7:$S$315,MATCH($M350,'MEP amendments'!$AD$7:$AD$315,0))</x:f>
        <x:v>High</x:v>
      </x:c>
      <x:c r="G350" s="55" t="n">
        <x:f>COUNTIFS($A$7:$A$1047,A350,$B$7:$B$1047,B350,$E$7:$E$1047,1)</x:f>
        <x:v>8</x:v>
      </x:c>
      <x:c r="H350" s="68" t="n">
        <x:f>IF(E350=1,D350/G350,"")</x:f>
        <x:v>0.25</x:v>
      </x:c>
      <x:c r="I350" s="55" t="n">
        <x:f>IF(AND(E350=1,COUNTIFS($A$7:A350,A350,$B$7:B350,B350,$E$7:E350,1)=1),1,0)</x:f>
        <x:v>1</x:v>
      </x:c>
      <x:c r="J350" s="64" t="str">
        <x:v>Official amendment</x:v>
      </x:c>
      <x:c r="K350" s="62" t="str">
        <x:v>Named signatory to tabled amendment</x:v>
      </x:c>
      <x:c r="L350" s="55" t="str">
        <x:v>No</x:v>
      </x:c>
      <x:c r="M350" s="55" t="str">
        <x:v>PET-MEP-161</x:v>
      </x:c>
    </x:row>
    <x:row r="351" ht="34" customHeight="1">
      <x:c r="A351" s="60" t="str">
        <x:v>Christophe Grudler</x:v>
      </x:c>
      <x:c r="B351" s="60" t="str">
        <x:v>Digital Omnibus</x:v>
      </x:c>
      <x:c r="C351" s="61" t="str">
        <x:v>Amendment 771 — Article 1 – paragraph 1 – point 18 Regulation (EU) 2023/2854 Article 32f – paragraph 5a (new)</x:v>
      </x:c>
      <x:c r="D351" s="65" t="n">
        <x:f>IF(INDEX('MEP amendments'!$AE$7:$AE$315,MATCH($M351,'MEP amendments'!$AD$7:$AD$315,0))=1,INDEX('MEP amendments'!$P$7:$P$315,MATCH($M351,'MEP amendments'!$AD$7:$AD$315,0)),"")</x:f>
        <x:v>0</x:v>
      </x:c>
      <x:c r="E351" s="60" t="n">
        <x:f>IF(AND(ISNUMBER(D351),INDEX('MEP amendments'!$T$7:$T$315,MATCH($M351,'MEP amendments'!$AD$7:$AD$315,0))="Yes"),1,0)</x:f>
        <x:v>1</x:v>
      </x:c>
      <x:c r="F351" s="60" t="str">
        <x:f>INDEX('MEP amendments'!$S$7:$S$315,MATCH($M351,'MEP amendments'!$AD$7:$AD$315,0))</x:f>
        <x:v>High</x:v>
      </x:c>
      <x:c r="G351" s="60" t="n">
        <x:f>COUNTIFS($A$7:$A$1047,A351,$B$7:$B$1047,B351,$E$7:$E$1047,1)</x:f>
        <x:v>8</x:v>
      </x:c>
      <x:c r="H351" s="67" t="n">
        <x:f>IF(E351=1,D351/G351,"")</x:f>
        <x:v>0</x:v>
      </x:c>
      <x:c r="I351" s="60" t="n">
        <x:f>IF(AND(E351=1,COUNTIFS($A$7:A351,A351,$B$7:B351,B351,$E$7:E351,1)=1),1,0)</x:f>
        <x:v>0</x:v>
      </x:c>
      <x:c r="J351" s="63" t="str">
        <x:v>Official amendment</x:v>
      </x:c>
      <x:c r="K351" s="61" t="str">
        <x:v>Named signatory to tabled amendment</x:v>
      </x:c>
      <x:c r="L351" s="60" t="str">
        <x:v>No</x:v>
      </x:c>
      <x:c r="M351" s="60" t="str">
        <x:v>PET-MEP-169</x:v>
      </x:c>
    </x:row>
    <x:row r="352" ht="34" customHeight="1">
      <x:c r="A352" s="55" t="str">
        <x:v>Christophe Grudler</x:v>
      </x:c>
      <x:c r="B352" s="55" t="str">
        <x:v>Digital Omnibus</x:v>
      </x:c>
      <x:c r="C352" s="62" t="str">
        <x:v>GDPR Article 25(1)–(2); proposal Article 3(1)(7a)</x:v>
      </x:c>
      <x:c r="D352" s="66" t="n">
        <x:f>IF(INDEX('MEP amendments'!$AE$7:$AE$315,MATCH($M352,'MEP amendments'!$AD$7:$AD$315,0))=1,INDEX('MEP amendments'!$P$7:$P$315,MATCH($M352,'MEP amendments'!$AD$7:$AD$315,0)),"")</x:f>
        <x:v>0</x:v>
      </x:c>
      <x:c r="E352" s="55" t="n">
        <x:f>IF(AND(ISNUMBER(D352),INDEX('MEP amendments'!$T$7:$T$315,MATCH($M352,'MEP amendments'!$AD$7:$AD$315,0))="Yes"),1,0)</x:f>
        <x:v>1</x:v>
      </x:c>
      <x:c r="F352" s="55" t="str">
        <x:f>INDEX('MEP amendments'!$S$7:$S$315,MATCH($M352,'MEP amendments'!$AD$7:$AD$315,0))</x:f>
        <x:v>High</x:v>
      </x:c>
      <x:c r="G352" s="55" t="n">
        <x:f>COUNTIFS($A$7:$A$1047,A352,$B$7:$B$1047,B352,$E$7:$E$1047,1)</x:f>
        <x:v>8</x:v>
      </x:c>
      <x:c r="H352" s="68" t="n">
        <x:f>IF(E352=1,D352/G352,"")</x:f>
        <x:v>0</x:v>
      </x:c>
      <x:c r="I352" s="55" t="n">
        <x:f>IF(AND(E352=1,COUNTIFS($A$7:A352,A352,$B$7:B352,B352,$E$7:E352,1)=1),1,0)</x:f>
        <x:v>0</x:v>
      </x:c>
      <x:c r="J352" s="64" t="str">
        <x:v>Official amendment</x:v>
      </x:c>
      <x:c r="K352" s="62" t="str">
        <x:v>Named joint proposers/signatories</x:v>
      </x:c>
      <x:c r="L352" s="55" t="str">
        <x:v>No</x:v>
      </x:c>
      <x:c r="M352" s="55" t="str">
        <x:v>PET-MEP-208</x:v>
      </x:c>
    </x:row>
    <x:row r="353" ht="34" customHeight="1">
      <x:c r="A353" s="60" t="str">
        <x:v>Christophe Grudler</x:v>
      </x:c>
      <x:c r="B353" s="60" t="str">
        <x:v>Digital Omnibus</x:v>
      </x:c>
      <x:c r="C353" s="61" t="str">
        <x:v>Proposed GDPR Article 41a(1); proposal Article 3(1)(10)</x:v>
      </x:c>
      <x:c r="D353" s="65" t="n">
        <x:f>IF(INDEX('MEP amendments'!$AE$7:$AE$315,MATCH($M353,'MEP amendments'!$AD$7:$AD$315,0))=1,INDEX('MEP amendments'!$P$7:$P$315,MATCH($M353,'MEP amendments'!$AD$7:$AD$315,0)),"")</x:f>
        <x:v>1</x:v>
      </x:c>
      <x:c r="E353" s="60" t="n">
        <x:f>IF(AND(ISNUMBER(D353),INDEX('MEP amendments'!$T$7:$T$315,MATCH($M353,'MEP amendments'!$AD$7:$AD$315,0))="Yes"),1,0)</x:f>
        <x:v>1</x:v>
      </x:c>
      <x:c r="F353" s="60" t="str">
        <x:f>INDEX('MEP amendments'!$S$7:$S$315,MATCH($M353,'MEP amendments'!$AD$7:$AD$315,0))</x:f>
        <x:v>Medium</x:v>
      </x:c>
      <x:c r="G353" s="60" t="n">
        <x:f>COUNTIFS($A$7:$A$1047,A353,$B$7:$B$1047,B353,$E$7:$E$1047,1)</x:f>
        <x:v>8</x:v>
      </x:c>
      <x:c r="H353" s="67" t="n">
        <x:f>IF(E353=1,D353/G353,"")</x:f>
        <x:v>0.125</x:v>
      </x:c>
      <x:c r="I353" s="60" t="n">
        <x:f>IF(AND(E353=1,COUNTIFS($A$7:A353,A353,$B$7:B353,B353,$E$7:E353,1)=1),1,0)</x:f>
        <x:v>0</x:v>
      </x:c>
      <x:c r="J353" s="63" t="str">
        <x:v>Official amendment</x:v>
      </x:c>
      <x:c r="K353" s="61" t="str">
        <x:v>Named joint proposers/signatories</x:v>
      </x:c>
      <x:c r="L353" s="60" t="str">
        <x:v>No</x:v>
      </x:c>
      <x:c r="M353" s="60" t="str">
        <x:v>PET-MEP-224</x:v>
      </x:c>
    </x:row>
    <x:row r="354" ht="34" customHeight="1">
      <x:c r="A354" s="55" t="str">
        <x:v>Christophe Grudler</x:v>
      </x:c>
      <x:c r="B354" s="55" t="str">
        <x:v>Digital Omnibus</x:v>
      </x:c>
      <x:c r="C354" s="62" t="str">
        <x:v>Amendment 1261; Article 3 – paragraph 1 – point 10 Regulation (EU) 2016/679 Article 41a – paragraph 5a (new)</x:v>
      </x:c>
      <x:c r="D354" s="66" t="n">
        <x:f>IF(INDEX('MEP amendments'!$AE$7:$AE$315,MATCH($M354,'MEP amendments'!$AD$7:$AD$315,0))=1,INDEX('MEP amendments'!$P$7:$P$315,MATCH($M354,'MEP amendments'!$AD$7:$AD$315,0)),"")</x:f>
        <x:v>1</x:v>
      </x:c>
      <x:c r="E354" s="55" t="n">
        <x:f>IF(AND(ISNUMBER(D354),INDEX('MEP amendments'!$T$7:$T$315,MATCH($M354,'MEP amendments'!$AD$7:$AD$315,0))="Yes"),1,0)</x:f>
        <x:v>1</x:v>
      </x:c>
      <x:c r="F354" s="55" t="str">
        <x:f>INDEX('MEP amendments'!$S$7:$S$315,MATCH($M354,'MEP amendments'!$AD$7:$AD$315,0))</x:f>
        <x:v>High</x:v>
      </x:c>
      <x:c r="G354" s="55" t="n">
        <x:f>COUNTIFS($A$7:$A$1047,A354,$B$7:$B$1047,B354,$E$7:$E$1047,1)</x:f>
        <x:v>8</x:v>
      </x:c>
      <x:c r="H354" s="68" t="n">
        <x:f>IF(E354=1,D354/G354,"")</x:f>
        <x:v>0.125</x:v>
      </x:c>
      <x:c r="I354" s="55" t="n">
        <x:f>IF(AND(E354=1,COUNTIFS($A$7:A354,A354,$B$7:B354,B354,$E$7:E354,1)=1),1,0)</x:f>
        <x:v>0</x:v>
      </x:c>
      <x:c r="J354" s="64" t="str">
        <x:v>Official amendment</x:v>
      </x:c>
      <x:c r="K354" s="62" t="str">
        <x:v>Named signatories to tabled amendment</x:v>
      </x:c>
      <x:c r="L354" s="55" t="str">
        <x:v>No</x:v>
      </x:c>
      <x:c r="M354" s="55" t="str">
        <x:v>PET-MEP-232</x:v>
      </x:c>
    </x:row>
    <x:row r="355" ht="34" customHeight="1">
      <x:c r="A355" s="60" t="str">
        <x:v>Christophe Grudler</x:v>
      </x:c>
      <x:c r="B355" s="60" t="str">
        <x:v>Digital Omnibus</x:v>
      </x:c>
      <x:c r="C355" s="61" t="str">
        <x:v>Amendment 1262; Article 3 – paragraph 1 – point 10 Regulation (EU) 2016/679 Article 41a – paragraph 5b (new)</x:v>
      </x:c>
      <x:c r="D355" s="65" t="n">
        <x:f>IF(INDEX('MEP amendments'!$AE$7:$AE$315,MATCH($M355,'MEP amendments'!$AD$7:$AD$315,0))=1,INDEX('MEP amendments'!$P$7:$P$315,MATCH($M355,'MEP amendments'!$AD$7:$AD$315,0)),"")</x:f>
        <x:v>0</x:v>
      </x:c>
      <x:c r="E355" s="60" t="n">
        <x:f>IF(AND(ISNUMBER(D355),INDEX('MEP amendments'!$T$7:$T$315,MATCH($M355,'MEP amendments'!$AD$7:$AD$315,0))="Yes"),1,0)</x:f>
        <x:v>1</x:v>
      </x:c>
      <x:c r="F355" s="60" t="str">
        <x:f>INDEX('MEP amendments'!$S$7:$S$315,MATCH($M355,'MEP amendments'!$AD$7:$AD$315,0))</x:f>
        <x:v>High</x:v>
      </x:c>
      <x:c r="G355" s="60" t="n">
        <x:f>COUNTIFS($A$7:$A$1047,A355,$B$7:$B$1047,B355,$E$7:$E$1047,1)</x:f>
        <x:v>8</x:v>
      </x:c>
      <x:c r="H355" s="67" t="n">
        <x:f>IF(E355=1,D355/G355,"")</x:f>
        <x:v>0</x:v>
      </x:c>
      <x:c r="I355" s="60" t="n">
        <x:f>IF(AND(E355=1,COUNTIFS($A$7:A355,A355,$B$7:B355,B355,$E$7:E355,1)=1),1,0)</x:f>
        <x:v>0</x:v>
      </x:c>
      <x:c r="J355" s="63" t="str">
        <x:v>Official amendment</x:v>
      </x:c>
      <x:c r="K355" s="61" t="str">
        <x:v>Named signatories to tabled amendment</x:v>
      </x:c>
      <x:c r="L355" s="60" t="str">
        <x:v>No</x:v>
      </x:c>
      <x:c r="M355" s="60" t="str">
        <x:v>PET-MEP-233</x:v>
      </x:c>
    </x:row>
    <x:row r="356" ht="34" customHeight="1">
      <x:c r="A356" s="55" t="str">
        <x:v>Christophe Grudler</x:v>
      </x:c>
      <x:c r="B356" s="55" t="str">
        <x:v>Digital Omnibus</x:v>
      </x:c>
      <x:c r="C356" s="62" t="str">
        <x:v>Amendment 1264; Article 3 – paragraph 1 – point 10 Regulation (EU) 2016/679 Article 41a – paragraph 2</x:v>
      </x:c>
      <x:c r="D356" s="66" t="str">
        <x:f>IF(INDEX('MEP amendments'!$AE$7:$AE$315,MATCH($M356,'MEP amendments'!$AD$7:$AD$315,0))=1,INDEX('MEP amendments'!$P$7:$P$315,MATCH($M356,'MEP amendments'!$AD$7:$AD$315,0)),"")</x:f>
      </x:c>
      <x:c r="E356" s="55" t="n">
        <x:f>IF(AND(ISNUMBER(D356),INDEX('MEP amendments'!$T$7:$T$315,MATCH($M356,'MEP amendments'!$AD$7:$AD$315,0))="Yes"),1,0)</x:f>
        <x:v>0</x:v>
      </x:c>
      <x:c r="F356" s="55" t="str">
        <x:f>INDEX('MEP amendments'!$S$7:$S$315,MATCH($M356,'MEP amendments'!$AD$7:$AD$315,0))</x:f>
        <x:v>Low</x:v>
      </x:c>
      <x:c r="G356" s="55" t="n">
        <x:f>COUNTIFS($A$7:$A$1047,A356,$B$7:$B$1047,B356,$E$7:$E$1047,1)</x:f>
        <x:v>8</x:v>
      </x:c>
      <x:c r="H356" s="68" t="str">
        <x:f>IF(E356=1,D356/G356,"")</x:f>
      </x:c>
      <x:c r="I356" s="55" t="n">
        <x:f>IF(AND(E356=1,COUNTIFS($A$7:A356,A356,$B$7:B356,B356,$E$7:E356,1)=1),1,0)</x:f>
        <x:v>0</x:v>
      </x:c>
      <x:c r="J356" s="64" t="str">
        <x:v>Official amendment</x:v>
      </x:c>
      <x:c r="K356" s="62" t="str">
        <x:v>Named signatories to tabled amendment</x:v>
      </x:c>
      <x:c r="L356" s="55" t="str">
        <x:v>No</x:v>
      </x:c>
      <x:c r="M356" s="55" t="str">
        <x:v>PET-MEP-235</x:v>
      </x:c>
    </x:row>
    <x:row r="357" ht="34" customHeight="1">
      <x:c r="A357" s="60" t="str">
        <x:v>Christophe Grudler</x:v>
      </x:c>
      <x:c r="B357" s="60" t="str">
        <x:v>Digital Omnibus</x:v>
      </x:c>
      <x:c r="C357" s="61" t="str">
        <x:v>Amendment 1266; Article 3 – paragraph 1 – point 10 Regulation (EU) 2016/679 Article 41a – paragraph 2 – point a</x:v>
      </x:c>
      <x:c r="D357" s="65" t="str">
        <x:f>IF(INDEX('MEP amendments'!$AE$7:$AE$315,MATCH($M357,'MEP amendments'!$AD$7:$AD$315,0))=1,INDEX('MEP amendments'!$P$7:$P$315,MATCH($M357,'MEP amendments'!$AD$7:$AD$315,0)),"")</x:f>
      </x:c>
      <x:c r="E357" s="60" t="n">
        <x:f>IF(AND(ISNUMBER(D357),INDEX('MEP amendments'!$T$7:$T$315,MATCH($M357,'MEP amendments'!$AD$7:$AD$315,0))="Yes"),1,0)</x:f>
        <x:v>0</x:v>
      </x:c>
      <x:c r="F357" s="60" t="str">
        <x:f>INDEX('MEP amendments'!$S$7:$S$315,MATCH($M357,'MEP amendments'!$AD$7:$AD$315,0))</x:f>
        <x:v>Low</x:v>
      </x:c>
      <x:c r="G357" s="60" t="n">
        <x:f>COUNTIFS($A$7:$A$1047,A357,$B$7:$B$1047,B357,$E$7:$E$1047,1)</x:f>
        <x:v>8</x:v>
      </x:c>
      <x:c r="H357" s="67" t="str">
        <x:f>IF(E357=1,D357/G357,"")</x:f>
      </x:c>
      <x:c r="I357" s="60" t="n">
        <x:f>IF(AND(E357=1,COUNTIFS($A$7:A357,A357,$B$7:B357,B357,$E$7:E357,1)=1),1,0)</x:f>
        <x:v>0</x:v>
      </x:c>
      <x:c r="J357" s="63" t="str">
        <x:v>Official amendment</x:v>
      </x:c>
      <x:c r="K357" s="61" t="str">
        <x:v>Named signatories to tabled amendment</x:v>
      </x:c>
      <x:c r="L357" s="60" t="str">
        <x:v>No</x:v>
      </x:c>
      <x:c r="M357" s="60" t="str">
        <x:v>PET-MEP-237</x:v>
      </x:c>
    </x:row>
    <x:row r="358" ht="34" customHeight="1">
      <x:c r="A358" s="55" t="str">
        <x:v>Christophe Grudler</x:v>
      </x:c>
      <x:c r="B358" s="55" t="str">
        <x:v>Digital Omnibus</x:v>
      </x:c>
      <x:c r="C358" s="62" t="str">
        <x:v>Amendment 1272; Article 3 – paragraph 1 – point 10 Regulation (EU) 2016/679 Article 41a – paragraph 2 – point b</x:v>
      </x:c>
      <x:c r="D358" s="66" t="str">
        <x:f>IF(INDEX('MEP amendments'!$AE$7:$AE$315,MATCH($M358,'MEP amendments'!$AD$7:$AD$315,0))=1,INDEX('MEP amendments'!$P$7:$P$315,MATCH($M358,'MEP amendments'!$AD$7:$AD$315,0)),"")</x:f>
      </x:c>
      <x:c r="E358" s="55" t="n">
        <x:f>IF(AND(ISNUMBER(D358),INDEX('MEP amendments'!$T$7:$T$315,MATCH($M358,'MEP amendments'!$AD$7:$AD$315,0))="Yes"),1,0)</x:f>
        <x:v>0</x:v>
      </x:c>
      <x:c r="F358" s="55" t="str">
        <x:f>INDEX('MEP amendments'!$S$7:$S$315,MATCH($M358,'MEP amendments'!$AD$7:$AD$315,0))</x:f>
        <x:v>Low</x:v>
      </x:c>
      <x:c r="G358" s="55" t="n">
        <x:f>COUNTIFS($A$7:$A$1047,A358,$B$7:$B$1047,B358,$E$7:$E$1047,1)</x:f>
        <x:v>8</x:v>
      </x:c>
      <x:c r="H358" s="68" t="str">
        <x:f>IF(E358=1,D358/G358,"")</x:f>
      </x:c>
      <x:c r="I358" s="55" t="n">
        <x:f>IF(AND(E358=1,COUNTIFS($A$7:A358,A358,$B$7:B358,B358,$E$7:E358,1)=1),1,0)</x:f>
        <x:v>0</x:v>
      </x:c>
      <x:c r="J358" s="64" t="str">
        <x:v>Official amendment</x:v>
      </x:c>
      <x:c r="K358" s="62" t="str">
        <x:v>Named signatories to tabled amendment</x:v>
      </x:c>
      <x:c r="L358" s="55" t="str">
        <x:v>No</x:v>
      </x:c>
      <x:c r="M358" s="55" t="str">
        <x:v>PET-MEP-243</x:v>
      </x:c>
    </x:row>
    <x:row r="359" ht="34" customHeight="1">
      <x:c r="A359" s="60" t="str">
        <x:v>Christophe Grudler</x:v>
      </x:c>
      <x:c r="B359" s="60" t="str">
        <x:v>Digital Omnibus</x:v>
      </x:c>
      <x:c r="C359" s="61" t="str">
        <x:v>Amendment 1286; Article 3 – paragraph 1 – point 10 Regulation (EU) 2016/679 Article 41a – paragraph 3</x:v>
      </x:c>
      <x:c r="D359" s="65" t="str">
        <x:f>IF(INDEX('MEP amendments'!$AE$7:$AE$315,MATCH($M359,'MEP amendments'!$AD$7:$AD$315,0))=1,INDEX('MEP amendments'!$P$7:$P$315,MATCH($M359,'MEP amendments'!$AD$7:$AD$315,0)),"")</x:f>
      </x:c>
      <x:c r="E359" s="60" t="n">
        <x:f>IF(AND(ISNUMBER(D359),INDEX('MEP amendments'!$T$7:$T$315,MATCH($M359,'MEP amendments'!$AD$7:$AD$315,0))="Yes"),1,0)</x:f>
        <x:v>0</x:v>
      </x:c>
      <x:c r="F359" s="60" t="str">
        <x:f>INDEX('MEP amendments'!$S$7:$S$315,MATCH($M359,'MEP amendments'!$AD$7:$AD$315,0))</x:f>
        <x:v>Low</x:v>
      </x:c>
      <x:c r="G359" s="60" t="n">
        <x:f>COUNTIFS($A$7:$A$1047,A359,$B$7:$B$1047,B359,$E$7:$E$1047,1)</x:f>
        <x:v>8</x:v>
      </x:c>
      <x:c r="H359" s="67" t="str">
        <x:f>IF(E359=1,D359/G359,"")</x:f>
      </x:c>
      <x:c r="I359" s="60" t="n">
        <x:f>IF(AND(E359=1,COUNTIFS($A$7:A359,A359,$B$7:B359,B359,$E$7:E359,1)=1),1,0)</x:f>
        <x:v>0</x:v>
      </x:c>
      <x:c r="J359" s="63" t="str">
        <x:v>Official amendment</x:v>
      </x:c>
      <x:c r="K359" s="61" t="str">
        <x:v>Named signatories to tabled amendment</x:v>
      </x:c>
      <x:c r="L359" s="60" t="str">
        <x:v>No</x:v>
      </x:c>
      <x:c r="M359" s="60" t="str">
        <x:v>PET-MEP-257</x:v>
      </x:c>
    </x:row>
    <x:row r="360" ht="34" customHeight="1">
      <x:c r="A360" s="55" t="str">
        <x:v>Christophe Grudler</x:v>
      </x:c>
      <x:c r="B360" s="55" t="str">
        <x:v>Digital Omnibus</x:v>
      </x:c>
      <x:c r="C360" s="62" t="str">
        <x:v>Amendment 1295; Article 3 – paragraph 1 – point 10 Regulation (EU) 2016/679 Article 41a – paragraph 4</x:v>
      </x:c>
      <x:c r="D360" s="66" t="n">
        <x:f>IF(INDEX('MEP amendments'!$AE$7:$AE$315,MATCH($M360,'MEP amendments'!$AD$7:$AD$315,0))=1,INDEX('MEP amendments'!$P$7:$P$315,MATCH($M360,'MEP amendments'!$AD$7:$AD$315,0)),"")</x:f>
        <x:v>0</x:v>
      </x:c>
      <x:c r="E360" s="55" t="n">
        <x:f>IF(AND(ISNUMBER(D360),INDEX('MEP amendments'!$T$7:$T$315,MATCH($M360,'MEP amendments'!$AD$7:$AD$315,0))="Yes"),1,0)</x:f>
        <x:v>1</x:v>
      </x:c>
      <x:c r="F360" s="55" t="str">
        <x:f>INDEX('MEP amendments'!$S$7:$S$315,MATCH($M360,'MEP amendments'!$AD$7:$AD$315,0))</x:f>
        <x:v>High</x:v>
      </x:c>
      <x:c r="G360" s="55" t="n">
        <x:f>COUNTIFS($A$7:$A$1047,A360,$B$7:$B$1047,B360,$E$7:$E$1047,1)</x:f>
        <x:v>8</x:v>
      </x:c>
      <x:c r="H360" s="68" t="n">
        <x:f>IF(E360=1,D360/G360,"")</x:f>
        <x:v>0</x:v>
      </x:c>
      <x:c r="I360" s="55" t="n">
        <x:f>IF(AND(E360=1,COUNTIFS($A$7:A360,A360,$B$7:B360,B360,$E$7:E360,1)=1),1,0)</x:f>
        <x:v>0</x:v>
      </x:c>
      <x:c r="J360" s="64" t="str">
        <x:v>Official amendment</x:v>
      </x:c>
      <x:c r="K360" s="62" t="str">
        <x:v>Named signatories to tabled amendment</x:v>
      </x:c>
      <x:c r="L360" s="55" t="str">
        <x:v>No</x:v>
      </x:c>
      <x:c r="M360" s="55" t="str">
        <x:v>PET-MEP-266</x:v>
      </x:c>
    </x:row>
    <x:row r="361" ht="34" customHeight="1">
      <x:c r="A361" s="60" t="str">
        <x:v>Christophe Grudler</x:v>
      </x:c>
      <x:c r="B361" s="60" t="str">
        <x:v>Digital Omnibus</x:v>
      </x:c>
      <x:c r="C361" s="61" t="str">
        <x:v>Amendment 1299; Article 3 – paragraph 1 – point 10 Regulation (EU) 2016/679 Article 41a – paragraph 5</x:v>
      </x:c>
      <x:c r="D361" s="65" t="n">
        <x:f>IF(INDEX('MEP amendments'!$AE$7:$AE$315,MATCH($M361,'MEP amendments'!$AD$7:$AD$315,0))=1,INDEX('MEP amendments'!$P$7:$P$315,MATCH($M361,'MEP amendments'!$AD$7:$AD$315,0)),"")</x:f>
        <x:v>0</x:v>
      </x:c>
      <x:c r="E361" s="60" t="n">
        <x:f>IF(AND(ISNUMBER(D361),INDEX('MEP amendments'!$T$7:$T$315,MATCH($M361,'MEP amendments'!$AD$7:$AD$315,0))="Yes"),1,0)</x:f>
        <x:v>1</x:v>
      </x:c>
      <x:c r="F361" s="60" t="str">
        <x:f>INDEX('MEP amendments'!$S$7:$S$315,MATCH($M361,'MEP amendments'!$AD$7:$AD$315,0))</x:f>
        <x:v>High</x:v>
      </x:c>
      <x:c r="G361" s="60" t="n">
        <x:f>COUNTIFS($A$7:$A$1047,A361,$B$7:$B$1047,B361,$E$7:$E$1047,1)</x:f>
        <x:v>8</x:v>
      </x:c>
      <x:c r="H361" s="67" t="n">
        <x:f>IF(E361=1,D361/G361,"")</x:f>
        <x:v>0</x:v>
      </x:c>
      <x:c r="I361" s="60" t="n">
        <x:f>IF(AND(E361=1,COUNTIFS($A$7:A361,A361,$B$7:B361,B361,$E$7:E361,1)=1),1,0)</x:f>
        <x:v>0</x:v>
      </x:c>
      <x:c r="J361" s="63" t="str">
        <x:v>Official amendment</x:v>
      </x:c>
      <x:c r="K361" s="61" t="str">
        <x:v>Named signatories to tabled amendment</x:v>
      </x:c>
      <x:c r="L361" s="60" t="str">
        <x:v>No</x:v>
      </x:c>
      <x:c r="M361" s="60" t="str">
        <x:v>PET-MEP-270</x:v>
      </x:c>
    </x:row>
    <x:row r="362" ht="34" customHeight="1">
      <x:c r="A362" s="55" t="str">
        <x:v>Damian Boeselager</x:v>
      </x:c>
      <x:c r="B362" s="55" t="str">
        <x:v>Digital Omnibus</x:v>
      </x:c>
      <x:c r="C362" s="62" t="str">
        <x:v>Amendment 822: proposed Data Act Art32q(6)</x:v>
      </x:c>
      <x:c r="D362" s="66" t="n">
        <x:f>IF(INDEX('MEP amendments'!$AE$7:$AE$315,MATCH($M362,'MEP amendments'!$AD$7:$AD$315,0))=1,INDEX('MEP amendments'!$P$7:$P$315,MATCH($M362,'MEP amendments'!$AD$7:$AD$315,0)),"")</x:f>
        <x:v>0</x:v>
      </x:c>
      <x:c r="E362" s="55" t="n">
        <x:f>IF(AND(ISNUMBER(D362),INDEX('MEP amendments'!$T$7:$T$315,MATCH($M362,'MEP amendments'!$AD$7:$AD$315,0))="Yes"),1,0)</x:f>
        <x:v>1</x:v>
      </x:c>
      <x:c r="F362" s="55" t="str">
        <x:f>INDEX('MEP amendments'!$S$7:$S$315,MATCH($M362,'MEP amendments'!$AD$7:$AD$315,0))</x:f>
        <x:v>High</x:v>
      </x:c>
      <x:c r="G362" s="55" t="n">
        <x:f>COUNTIFS($A$7:$A$1047,A362,$B$7:$B$1047,B362,$E$7:$E$1047,1)</x:f>
        <x:v>4</x:v>
      </x:c>
      <x:c r="H362" s="68" t="n">
        <x:f>IF(E362=1,D362/G362,"")</x:f>
        <x:v>0</x:v>
      </x:c>
      <x:c r="I362" s="55" t="n">
        <x:f>IF(AND(E362=1,COUNTIFS($A$7:A362,A362,$B$7:B362,B362,$E$7:E362,1)=1),1,0)</x:f>
        <x:v>1</x:v>
      </x:c>
      <x:c r="J362" s="64" t="str">
        <x:v>Official amendment</x:v>
      </x:c>
      <x:c r="K362" s="62" t="str">
        <x:v>Named proposer on behalf of political group</x:v>
      </x:c>
      <x:c r="L362" s="55" t="str">
        <x:v>No</x:v>
      </x:c>
      <x:c r="M362" s="55" t="str">
        <x:v>PET-MEP-175</x:v>
      </x:c>
    </x:row>
    <x:row r="363" ht="34" customHeight="1">
      <x:c r="A363" s="60" t="str">
        <x:v>Damian Boeselager</x:v>
      </x:c>
      <x:c r="B363" s="60" t="str">
        <x:v>Digital Omnibus</x:v>
      </x:c>
      <x:c r="C363" s="61" t="str">
        <x:v>Amendment 1725; Article 5(1)(2); ePrivacy Directive Article 5(3a)(c) (new)</x:v>
      </x:c>
      <x:c r="D363" s="65" t="n">
        <x:f>IF(INDEX('MEP amendments'!$AE$7:$AE$315,MATCH($M363,'MEP amendments'!$AD$7:$AD$315,0))=1,INDEX('MEP amendments'!$P$7:$P$315,MATCH($M363,'MEP amendments'!$AD$7:$AD$315,0)),"")</x:f>
        <x:v>1</x:v>
      </x:c>
      <x:c r="E363" s="60" t="n">
        <x:f>IF(AND(ISNUMBER(D363),INDEX('MEP amendments'!$T$7:$T$315,MATCH($M363,'MEP amendments'!$AD$7:$AD$315,0))="Yes"),1,0)</x:f>
        <x:v>1</x:v>
      </x:c>
      <x:c r="F363" s="60" t="str">
        <x:f>INDEX('MEP amendments'!$S$7:$S$315,MATCH($M363,'MEP amendments'!$AD$7:$AD$315,0))</x:f>
        <x:v>Medium</x:v>
      </x:c>
      <x:c r="G363" s="60" t="n">
        <x:f>COUNTIFS($A$7:$A$1047,A363,$B$7:$B$1047,B363,$E$7:$E$1047,1)</x:f>
        <x:v>4</x:v>
      </x:c>
      <x:c r="H363" s="67" t="n">
        <x:f>IF(E363=1,D363/G363,"")</x:f>
        <x:v>0.25</x:v>
      </x:c>
      <x:c r="I363" s="60" t="n">
        <x:f>IF(AND(E363=1,COUNTIFS($A$7:A363,A363,$B$7:B363,B363,$E$7:E363,1)=1),1,0)</x:f>
        <x:v>0</x:v>
      </x:c>
      <x:c r="J363" s="63" t="str">
        <x:v>Official amendment</x:v>
      </x:c>
      <x:c r="K363" s="61" t="str">
        <x:v>Named signatories to tabled amendment</x:v>
      </x:c>
      <x:c r="L363" s="60" t="str">
        <x:v>No</x:v>
      </x:c>
      <x:c r="M363" s="60" t="str">
        <x:v>PET-MEP-305</x:v>
      </x:c>
    </x:row>
    <x:row r="364" ht="34" customHeight="1">
      <x:c r="A364" s="55" t="str">
        <x:v>Damian Boeselager</x:v>
      </x:c>
      <x:c r="B364" s="55" t="str">
        <x:v>Digital Omnibus</x:v>
      </x:c>
      <x:c r="C364" s="62" t="str">
        <x:v>Amendment 1775: proposed NIS2 Art23a(3)(fa)</x:v>
      </x:c>
      <x:c r="D364" s="66" t="n">
        <x:f>IF(INDEX('MEP amendments'!$AE$7:$AE$315,MATCH($M364,'MEP amendments'!$AD$7:$AD$315,0))=1,INDEX('MEP amendments'!$P$7:$P$315,MATCH($M364,'MEP amendments'!$AD$7:$AD$315,0)),"")</x:f>
        <x:v>2</x:v>
      </x:c>
      <x:c r="E364" s="55" t="n">
        <x:f>IF(AND(ISNUMBER(D364),INDEX('MEP amendments'!$T$7:$T$315,MATCH($M364,'MEP amendments'!$AD$7:$AD$315,0))="Yes"),1,0)</x:f>
        <x:v>1</x:v>
      </x:c>
      <x:c r="F364" s="55" t="str">
        <x:f>INDEX('MEP amendments'!$S$7:$S$315,MATCH($M364,'MEP amendments'!$AD$7:$AD$315,0))</x:f>
        <x:v>High</x:v>
      </x:c>
      <x:c r="G364" s="55" t="n">
        <x:f>COUNTIFS($A$7:$A$1047,A364,$B$7:$B$1047,B364,$E$7:$E$1047,1)</x:f>
        <x:v>4</x:v>
      </x:c>
      <x:c r="H364" s="68" t="n">
        <x:f>IF(E364=1,D364/G364,"")</x:f>
        <x:v>0.5</x:v>
      </x:c>
      <x:c r="I364" s="55" t="n">
        <x:f>IF(AND(E364=1,COUNTIFS($A$7:A364,A364,$B$7:B364,B364,$E$7:E364,1)=1),1,0)</x:f>
        <x:v>0</x:v>
      </x:c>
      <x:c r="J364" s="64" t="str">
        <x:v>Official amendment</x:v>
      </x:c>
      <x:c r="K364" s="62" t="str">
        <x:v>Named signatories to tabled amendment</x:v>
      </x:c>
      <x:c r="L364" s="55" t="str">
        <x:v>No</x:v>
      </x:c>
      <x:c r="M364" s="55" t="str">
        <x:v>PET-MEP-313</x:v>
      </x:c>
    </x:row>
    <x:row r="365" ht="34" customHeight="1">
      <x:c r="A365" s="60" t="str">
        <x:v>Damian Boeselager</x:v>
      </x:c>
      <x:c r="B365" s="60" t="str">
        <x:v>Digital Omnibus</x:v>
      </x:c>
      <x:c r="C365" s="61" t="str">
        <x:v>Amendment 1788: new NIS2 Art23a(4b)</x:v>
      </x:c>
      <x:c r="D365" s="65" t="n">
        <x:f>IF(INDEX('MEP amendments'!$AE$7:$AE$315,MATCH($M365,'MEP amendments'!$AD$7:$AD$315,0))=1,INDEX('MEP amendments'!$P$7:$P$315,MATCH($M365,'MEP amendments'!$AD$7:$AD$315,0)),"")</x:f>
        <x:v>1</x:v>
      </x:c>
      <x:c r="E365" s="60" t="n">
        <x:f>IF(AND(ISNUMBER(D365),INDEX('MEP amendments'!$T$7:$T$315,MATCH($M365,'MEP amendments'!$AD$7:$AD$315,0))="Yes"),1,0)</x:f>
        <x:v>1</x:v>
      </x:c>
      <x:c r="F365" s="60" t="str">
        <x:f>INDEX('MEP amendments'!$S$7:$S$315,MATCH($M365,'MEP amendments'!$AD$7:$AD$315,0))</x:f>
        <x:v>High</x:v>
      </x:c>
      <x:c r="G365" s="60" t="n">
        <x:f>COUNTIFS($A$7:$A$1047,A365,$B$7:$B$1047,B365,$E$7:$E$1047,1)</x:f>
        <x:v>4</x:v>
      </x:c>
      <x:c r="H365" s="67" t="n">
        <x:f>IF(E365=1,D365/G365,"")</x:f>
        <x:v>0.25</x:v>
      </x:c>
      <x:c r="I365" s="60" t="n">
        <x:f>IF(AND(E365=1,COUNTIFS($A$7:A365,A365,$B$7:B365,B365,$E$7:E365,1)=1),1,0)</x:f>
        <x:v>0</x:v>
      </x:c>
      <x:c r="J365" s="63" t="str">
        <x:v>Official amendment</x:v>
      </x:c>
      <x:c r="K365" s="61" t="str">
        <x:v>Named signatories to tabled amendment</x:v>
      </x:c>
      <x:c r="L365" s="60" t="str">
        <x:v>No</x:v>
      </x:c>
      <x:c r="M365" s="60" t="str">
        <x:v>PET-MEP-314</x:v>
      </x:c>
    </x:row>
    <x:row r="366" ht="34" customHeight="1">
      <x:c r="A366" s="55" t="str">
        <x:v>Dario Nardella</x:v>
      </x:c>
      <x:c r="B366" s="55" t="str">
        <x:v>Digital Omnibus</x:v>
      </x:c>
      <x:c r="C366" s="62" t="str">
        <x:v>Amendment 219 — Recital 27</x:v>
      </x:c>
      <x:c r="D366" s="66" t="n">
        <x:f>IF(INDEX('MEP amendments'!$AE$7:$AE$315,MATCH($M366,'MEP amendments'!$AD$7:$AD$315,0))=1,INDEX('MEP amendments'!$P$7:$P$315,MATCH($M366,'MEP amendments'!$AD$7:$AD$315,0)),"")</x:f>
        <x:v>0</x:v>
      </x:c>
      <x:c r="E366" s="55" t="n">
        <x:f>IF(AND(ISNUMBER(D366),INDEX('MEP amendments'!$T$7:$T$315,MATCH($M366,'MEP amendments'!$AD$7:$AD$315,0))="Yes"),1,0)</x:f>
        <x:v>1</x:v>
      </x:c>
      <x:c r="F366" s="55" t="str">
        <x:f>INDEX('MEP amendments'!$S$7:$S$315,MATCH($M366,'MEP amendments'!$AD$7:$AD$315,0))</x:f>
        <x:v>High</x:v>
      </x:c>
      <x:c r="G366" s="55" t="n">
        <x:f>COUNTIFS($A$7:$A$1047,A366,$B$7:$B$1047,B366,$E$7:$E$1047,1)</x:f>
        <x:v>1</x:v>
      </x:c>
      <x:c r="H366" s="68" t="n">
        <x:f>IF(E366=1,D366/G366,"")</x:f>
        <x:v>0</x:v>
      </x:c>
      <x:c r="I366" s="55" t="n">
        <x:f>IF(AND(E366=1,COUNTIFS($A$7:A366,A366,$B$7:B366,B366,$E$7:E366,1)=1),1,0)</x:f>
        <x:v>1</x:v>
      </x:c>
      <x:c r="J366" s="64" t="str">
        <x:v>Official amendment</x:v>
      </x:c>
      <x:c r="K366" s="62" t="str">
        <x:v>Named signatory to tabled amendment</x:v>
      </x:c>
      <x:c r="L366" s="55" t="str">
        <x:v>No</x:v>
      </x:c>
      <x:c r="M366" s="55" t="str">
        <x:v>PET-MEP-102</x:v>
      </x:c>
    </x:row>
    <x:row r="367" ht="34" customHeight="1">
      <x:c r="A367" s="60" t="str">
        <x:v>Diana Iovanovici Şoşoacă</x:v>
      </x:c>
      <x:c r="B367" s="60" t="str">
        <x:v>Digital Omnibus</x:v>
      </x:c>
      <x:c r="C367" s="61" t="str">
        <x:v>Amendment 276 — Recital 31</x:v>
      </x:c>
      <x:c r="D367" s="65" t="n">
        <x:f>IF(INDEX('MEP amendments'!$AE$7:$AE$315,MATCH($M367,'MEP amendments'!$AD$7:$AD$315,0))=1,INDEX('MEP amendments'!$P$7:$P$315,MATCH($M367,'MEP amendments'!$AD$7:$AD$315,0)),"")</x:f>
        <x:v>0</x:v>
      </x:c>
      <x:c r="E367" s="60" t="n">
        <x:f>IF(AND(ISNUMBER(D367),INDEX('MEP amendments'!$T$7:$T$315,MATCH($M367,'MEP amendments'!$AD$7:$AD$315,0))="Yes"),1,0)</x:f>
        <x:v>1</x:v>
      </x:c>
      <x:c r="F367" s="60" t="str">
        <x:f>INDEX('MEP amendments'!$S$7:$S$315,MATCH($M367,'MEP amendments'!$AD$7:$AD$315,0))</x:f>
        <x:v>High</x:v>
      </x:c>
      <x:c r="G367" s="60" t="n">
        <x:f>COUNTIFS($A$7:$A$1047,A367,$B$7:$B$1047,B367,$E$7:$E$1047,1)</x:f>
        <x:v>4</x:v>
      </x:c>
      <x:c r="H367" s="67" t="n">
        <x:f>IF(E367=1,D367/G367,"")</x:f>
        <x:v>0</x:v>
      </x:c>
      <x:c r="I367" s="60" t="n">
        <x:f>IF(AND(E367=1,COUNTIFS($A$7:A367,A367,$B$7:B367,B367,$E$7:E367,1)=1),1,0)</x:f>
        <x:v>1</x:v>
      </x:c>
      <x:c r="J367" s="63" t="str">
        <x:v>Official amendment</x:v>
      </x:c>
      <x:c r="K367" s="61" t="str">
        <x:v>Named signatory to tabled amendment</x:v>
      </x:c>
      <x:c r="L367" s="60" t="str">
        <x:v>No</x:v>
      </x:c>
      <x:c r="M367" s="60" t="str">
        <x:v>PET-MEP-123</x:v>
      </x:c>
    </x:row>
    <x:row r="368" ht="34" customHeight="1">
      <x:c r="A368" s="55" t="str">
        <x:v>Diana Iovanovici Şoşoacă</x:v>
      </x:c>
      <x:c r="B368" s="55" t="str">
        <x:v>Digital Omnibus</x:v>
      </x:c>
      <x:c r="C368" s="62" t="str">
        <x:v>Amendment 317 — Recital 34</x:v>
      </x:c>
      <x:c r="D368" s="66" t="n">
        <x:f>IF(INDEX('MEP amendments'!$AE$7:$AE$315,MATCH($M368,'MEP amendments'!$AD$7:$AD$315,0))=1,INDEX('MEP amendments'!$P$7:$P$315,MATCH($M368,'MEP amendments'!$AD$7:$AD$315,0)),"")</x:f>
        <x:v>0</x:v>
      </x:c>
      <x:c r="E368" s="55" t="n">
        <x:f>IF(AND(ISNUMBER(D368),INDEX('MEP amendments'!$T$7:$T$315,MATCH($M368,'MEP amendments'!$AD$7:$AD$315,0))="Yes"),1,0)</x:f>
        <x:v>1</x:v>
      </x:c>
      <x:c r="F368" s="55" t="str">
        <x:f>INDEX('MEP amendments'!$S$7:$S$315,MATCH($M368,'MEP amendments'!$AD$7:$AD$315,0))</x:f>
        <x:v>High</x:v>
      </x:c>
      <x:c r="G368" s="55" t="n">
        <x:f>COUNTIFS($A$7:$A$1047,A368,$B$7:$B$1047,B368,$E$7:$E$1047,1)</x:f>
        <x:v>4</x:v>
      </x:c>
      <x:c r="H368" s="68" t="n">
        <x:f>IF(E368=1,D368/G368,"")</x:f>
        <x:v>0</x:v>
      </x:c>
      <x:c r="I368" s="55" t="n">
        <x:f>IF(AND(E368=1,COUNTIFS($A$7:A368,A368,$B$7:B368,B368,$E$7:E368,1)=1),1,0)</x:f>
        <x:v>0</x:v>
      </x:c>
      <x:c r="J368" s="64" t="str">
        <x:v>Official amendment</x:v>
      </x:c>
      <x:c r="K368" s="62" t="str">
        <x:v>Named signatory to tabled amendment</x:v>
      </x:c>
      <x:c r="L368" s="55" t="str">
        <x:v>No</x:v>
      </x:c>
      <x:c r="M368" s="55" t="str">
        <x:v>PET-MEP-135</x:v>
      </x:c>
    </x:row>
    <x:row r="369" ht="34" customHeight="1">
      <x:c r="A369" s="60" t="str">
        <x:v>Diana Iovanovici Şoşoacă</x:v>
      </x:c>
      <x:c r="B369" s="60" t="str">
        <x:v>Digital Omnibus</x:v>
      </x:c>
      <x:c r="C369" s="61" t="str">
        <x:v>Amendment 578 — Article 1 – paragraph 1 – point 2 – point e Regulation (EU) 2023/2854 Article 2 – point 54</x:v>
      </x:c>
      <x:c r="D369" s="65" t="n">
        <x:f>IF(INDEX('MEP amendments'!$AE$7:$AE$315,MATCH($M369,'MEP amendments'!$AD$7:$AD$315,0))=1,INDEX('MEP amendments'!$P$7:$P$315,MATCH($M369,'MEP amendments'!$AD$7:$AD$315,0)),"")</x:f>
        <x:v>1</x:v>
      </x:c>
      <x:c r="E369" s="60" t="n">
        <x:f>IF(AND(ISNUMBER(D369),INDEX('MEP amendments'!$T$7:$T$315,MATCH($M369,'MEP amendments'!$AD$7:$AD$315,0))="Yes"),1,0)</x:f>
        <x:v>1</x:v>
      </x:c>
      <x:c r="F369" s="60" t="str">
        <x:f>INDEX('MEP amendments'!$S$7:$S$315,MATCH($M369,'MEP amendments'!$AD$7:$AD$315,0))</x:f>
        <x:v>High</x:v>
      </x:c>
      <x:c r="G369" s="60" t="n">
        <x:f>COUNTIFS($A$7:$A$1047,A369,$B$7:$B$1047,B369,$E$7:$E$1047,1)</x:f>
        <x:v>4</x:v>
      </x:c>
      <x:c r="H369" s="67" t="n">
        <x:f>IF(E369=1,D369/G369,"")</x:f>
        <x:v>0.25</x:v>
      </x:c>
      <x:c r="I369" s="60" t="n">
        <x:f>IF(AND(E369=1,COUNTIFS($A$7:A369,A369,$B$7:B369,B369,$E$7:E369,1)=1),1,0)</x:f>
        <x:v>0</x:v>
      </x:c>
      <x:c r="J369" s="63" t="str">
        <x:v>Official amendment</x:v>
      </x:c>
      <x:c r="K369" s="61" t="str">
        <x:v>Named signatory to tabled amendment</x:v>
      </x:c>
      <x:c r="L369" s="60" t="str">
        <x:v>No</x:v>
      </x:c>
      <x:c r="M369" s="60" t="str">
        <x:v>PET-MEP-153</x:v>
      </x:c>
    </x:row>
    <x:row r="370" ht="34" customHeight="1">
      <x:c r="A370" s="55" t="str">
        <x:v>Diana Iovanovici Şoşoacă</x:v>
      </x:c>
      <x:c r="B370" s="55" t="str">
        <x:v>Digital Omnibus</x:v>
      </x:c>
      <x:c r="C370" s="62" t="str">
        <x:v>Amendment 669 — Article 1 – paragraph 1 – point 11 – point b Regulation (EU) 2023/2854 Article 19 – paragraph 3</x:v>
      </x:c>
      <x:c r="D370" s="66" t="n">
        <x:f>IF(INDEX('MEP amendments'!$AE$7:$AE$315,MATCH($M370,'MEP amendments'!$AD$7:$AD$315,0))=1,INDEX('MEP amendments'!$P$7:$P$315,MATCH($M370,'MEP amendments'!$AD$7:$AD$315,0)),"")</x:f>
        <x:v>1</x:v>
      </x:c>
      <x:c r="E370" s="55" t="n">
        <x:f>IF(AND(ISNUMBER(D370),INDEX('MEP amendments'!$T$7:$T$315,MATCH($M370,'MEP amendments'!$AD$7:$AD$315,0))="Yes"),1,0)</x:f>
        <x:v>1</x:v>
      </x:c>
      <x:c r="F370" s="55" t="str">
        <x:f>INDEX('MEP amendments'!$S$7:$S$315,MATCH($M370,'MEP amendments'!$AD$7:$AD$315,0))</x:f>
        <x:v>High</x:v>
      </x:c>
      <x:c r="G370" s="55" t="n">
        <x:f>COUNTIFS($A$7:$A$1047,A370,$B$7:$B$1047,B370,$E$7:$E$1047,1)</x:f>
        <x:v>4</x:v>
      </x:c>
      <x:c r="H370" s="68" t="n">
        <x:f>IF(E370=1,D370/G370,"")</x:f>
        <x:v>0.25</x:v>
      </x:c>
      <x:c r="I370" s="55" t="n">
        <x:f>IF(AND(E370=1,COUNTIFS($A$7:A370,A370,$B$7:B370,B370,$E$7:E370,1)=1),1,0)</x:f>
        <x:v>0</x:v>
      </x:c>
      <x:c r="J370" s="64" t="str">
        <x:v>Official amendment</x:v>
      </x:c>
      <x:c r="K370" s="62" t="str">
        <x:v>Named signatory to tabled amendment</x:v>
      </x:c>
      <x:c r="L370" s="55" t="str">
        <x:v>No</x:v>
      </x:c>
      <x:c r="M370" s="55" t="str">
        <x:v>PET-MEP-163</x:v>
      </x:c>
    </x:row>
    <x:row r="371" ht="34" customHeight="1">
      <x:c r="A371" s="60" t="str">
        <x:v>Diego Solier</x:v>
      </x:c>
      <x:c r="B371" s="60" t="str">
        <x:v>Digital Omnibus</x:v>
      </x:c>
      <x:c r="C371" s="61" t="str">
        <x:v>Amendment 221 — Recital 27</x:v>
      </x:c>
      <x:c r="D371" s="65" t="n">
        <x:f>IF(INDEX('MEP amendments'!$AE$7:$AE$315,MATCH($M371,'MEP amendments'!$AD$7:$AD$315,0))=1,INDEX('MEP amendments'!$P$7:$P$315,MATCH($M371,'MEP amendments'!$AD$7:$AD$315,0)),"")</x:f>
        <x:v>1</x:v>
      </x:c>
      <x:c r="E371" s="60" t="n">
        <x:f>IF(AND(ISNUMBER(D371),INDEX('MEP amendments'!$T$7:$T$315,MATCH($M371,'MEP amendments'!$AD$7:$AD$315,0))="Yes"),1,0)</x:f>
        <x:v>1</x:v>
      </x:c>
      <x:c r="F371" s="60" t="str">
        <x:f>INDEX('MEP amendments'!$S$7:$S$315,MATCH($M371,'MEP amendments'!$AD$7:$AD$315,0))</x:f>
        <x:v>High</x:v>
      </x:c>
      <x:c r="G371" s="60" t="n">
        <x:f>COUNTIFS($A$7:$A$1047,A371,$B$7:$B$1047,B371,$E$7:$E$1047,1)</x:f>
        <x:v>5</x:v>
      </x:c>
      <x:c r="H371" s="67" t="n">
        <x:f>IF(E371=1,D371/G371,"")</x:f>
        <x:v>0.2</x:v>
      </x:c>
      <x:c r="I371" s="60" t="n">
        <x:f>IF(AND(E371=1,COUNTIFS($A$7:A371,A371,$B$7:B371,B371,$E$7:E371,1)=1),1,0)</x:f>
        <x:v>1</x:v>
      </x:c>
      <x:c r="J371" s="63" t="str">
        <x:v>Official amendment</x:v>
      </x:c>
      <x:c r="K371" s="61" t="str">
        <x:v>Named signatory to tabled amendment</x:v>
      </x:c>
      <x:c r="L371" s="60" t="str">
        <x:v>No</x:v>
      </x:c>
      <x:c r="M371" s="60" t="str">
        <x:v>PET-MEP-104</x:v>
      </x:c>
    </x:row>
    <x:row r="372" ht="34" customHeight="1">
      <x:c r="A372" s="55" t="str">
        <x:v>Diego Solier</x:v>
      </x:c>
      <x:c r="B372" s="55" t="str">
        <x:v>Digital Omnibus</x:v>
      </x:c>
      <x:c r="C372" s="62" t="str">
        <x:v>Amendment 277 — Recital 31</x:v>
      </x:c>
      <x:c r="D372" s="66" t="n">
        <x:f>IF(INDEX('MEP amendments'!$AE$7:$AE$315,MATCH($M372,'MEP amendments'!$AD$7:$AD$315,0))=1,INDEX('MEP amendments'!$P$7:$P$315,MATCH($M372,'MEP amendments'!$AD$7:$AD$315,0)),"")</x:f>
        <x:v>0</x:v>
      </x:c>
      <x:c r="E372" s="55" t="n">
        <x:f>IF(AND(ISNUMBER(D372),INDEX('MEP amendments'!$T$7:$T$315,MATCH($M372,'MEP amendments'!$AD$7:$AD$315,0))="Yes"),1,0)</x:f>
        <x:v>1</x:v>
      </x:c>
      <x:c r="F372" s="55" t="str">
        <x:f>INDEX('MEP amendments'!$S$7:$S$315,MATCH($M372,'MEP amendments'!$AD$7:$AD$315,0))</x:f>
        <x:v>High</x:v>
      </x:c>
      <x:c r="G372" s="55" t="n">
        <x:f>COUNTIFS($A$7:$A$1047,A372,$B$7:$B$1047,B372,$E$7:$E$1047,1)</x:f>
        <x:v>5</x:v>
      </x:c>
      <x:c r="H372" s="68" t="n">
        <x:f>IF(E372=1,D372/G372,"")</x:f>
        <x:v>0</x:v>
      </x:c>
      <x:c r="I372" s="55" t="n">
        <x:f>IF(AND(E372=1,COUNTIFS($A$7:A372,A372,$B$7:B372,B372,$E$7:E372,1)=1),1,0)</x:f>
        <x:v>0</x:v>
      </x:c>
      <x:c r="J372" s="64" t="str">
        <x:v>Official amendment</x:v>
      </x:c>
      <x:c r="K372" s="62" t="str">
        <x:v>Named signatory to tabled amendment</x:v>
      </x:c>
      <x:c r="L372" s="55" t="str">
        <x:v>No</x:v>
      </x:c>
      <x:c r="M372" s="55" t="str">
        <x:v>PET-MEP-124</x:v>
      </x:c>
    </x:row>
    <x:row r="373" ht="34" customHeight="1">
      <x:c r="A373" s="60" t="str">
        <x:v>Diego Solier</x:v>
      </x:c>
      <x:c r="B373" s="60" t="str">
        <x:v>Digital Omnibus</x:v>
      </x:c>
      <x:c r="C373" s="61" t="str">
        <x:v>Amendment 322 — Recital 34</x:v>
      </x:c>
      <x:c r="D373" s="65" t="n">
        <x:f>IF(INDEX('MEP amendments'!$AE$7:$AE$315,MATCH($M373,'MEP amendments'!$AD$7:$AD$315,0))=1,INDEX('MEP amendments'!$P$7:$P$315,MATCH($M373,'MEP amendments'!$AD$7:$AD$315,0)),"")</x:f>
        <x:v>2</x:v>
      </x:c>
      <x:c r="E373" s="60" t="n">
        <x:f>IF(AND(ISNUMBER(D373),INDEX('MEP amendments'!$T$7:$T$315,MATCH($M373,'MEP amendments'!$AD$7:$AD$315,0))="Yes"),1,0)</x:f>
        <x:v>1</x:v>
      </x:c>
      <x:c r="F373" s="60" t="str">
        <x:f>INDEX('MEP amendments'!$S$7:$S$315,MATCH($M373,'MEP amendments'!$AD$7:$AD$315,0))</x:f>
        <x:v>High</x:v>
      </x:c>
      <x:c r="G373" s="60" t="n">
        <x:f>COUNTIFS($A$7:$A$1047,A373,$B$7:$B$1047,B373,$E$7:$E$1047,1)</x:f>
        <x:v>5</x:v>
      </x:c>
      <x:c r="H373" s="67" t="n">
        <x:f>IF(E373=1,D373/G373,"")</x:f>
        <x:v>0.4</x:v>
      </x:c>
      <x:c r="I373" s="60" t="n">
        <x:f>IF(AND(E373=1,COUNTIFS($A$7:A373,A373,$B$7:B373,B373,$E$7:E373,1)=1),1,0)</x:f>
        <x:v>0</x:v>
      </x:c>
      <x:c r="J373" s="63" t="str">
        <x:v>Official amendment</x:v>
      </x:c>
      <x:c r="K373" s="61" t="str">
        <x:v>Named signatory to tabled amendment</x:v>
      </x:c>
      <x:c r="L373" s="60" t="str">
        <x:v>No</x:v>
      </x:c>
      <x:c r="M373" s="60" t="str">
        <x:v>PET-MEP-140</x:v>
      </x:c>
    </x:row>
    <x:row r="374" ht="34" customHeight="1">
      <x:c r="A374" s="55" t="str">
        <x:v>Diego Solier</x:v>
      </x:c>
      <x:c r="B374" s="55" t="str">
        <x:v>Digital Omnibus</x:v>
      </x:c>
      <x:c r="C374" s="62" t="str">
        <x:v>Amendment 1034: proposed biometric-verification point(l), nominally GDPR Art9(2)(l)</x:v>
      </x:c>
      <x:c r="D374" s="66" t="n">
        <x:f>IF(INDEX('MEP amendments'!$AE$7:$AE$315,MATCH($M374,'MEP amendments'!$AD$7:$AD$315,0))=1,INDEX('MEP amendments'!$P$7:$P$315,MATCH($M374,'MEP amendments'!$AD$7:$AD$315,0)),"")</x:f>
        <x:v>2</x:v>
      </x:c>
      <x:c r="E374" s="55" t="n">
        <x:f>IF(AND(ISNUMBER(D374),INDEX('MEP amendments'!$T$7:$T$315,MATCH($M374,'MEP amendments'!$AD$7:$AD$315,0))="Yes"),1,0)</x:f>
        <x:v>1</x:v>
      </x:c>
      <x:c r="F374" s="55" t="str">
        <x:f>INDEX('MEP amendments'!$S$7:$S$315,MATCH($M374,'MEP amendments'!$AD$7:$AD$315,0))</x:f>
        <x:v>High</x:v>
      </x:c>
      <x:c r="G374" s="55" t="n">
        <x:f>COUNTIFS($A$7:$A$1047,A374,$B$7:$B$1047,B374,$E$7:$E$1047,1)</x:f>
        <x:v>5</x:v>
      </x:c>
      <x:c r="H374" s="68" t="n">
        <x:f>IF(E374=1,D374/G374,"")</x:f>
        <x:v>0.4</x:v>
      </x:c>
      <x:c r="I374" s="55" t="n">
        <x:f>IF(AND(E374=1,COUNTIFS($A$7:A374,A374,$B$7:B374,B374,$E$7:E374,1)=1),1,0)</x:f>
        <x:v>0</x:v>
      </x:c>
      <x:c r="J374" s="64" t="str">
        <x:v>Official amendment</x:v>
      </x:c>
      <x:c r="K374" s="62" t="str">
        <x:v>Named joint proposers/signatories</x:v>
      </x:c>
      <x:c r="L374" s="55" t="str">
        <x:v>No</x:v>
      </x:c>
      <x:c r="M374" s="55" t="str">
        <x:v>PET-MEP-199</x:v>
      </x:c>
    </x:row>
    <x:row r="375" ht="34" customHeight="1">
      <x:c r="A375" s="60" t="str">
        <x:v>Diego Solier</x:v>
      </x:c>
      <x:c r="B375" s="60" t="str">
        <x:v>Digital Omnibus</x:v>
      </x:c>
      <x:c r="C375" s="61" t="str">
        <x:v>Amendment 1637; Article 4(1)(3)(a); Regulation (EU) 2018/1725 Article 10(2)(l)</x:v>
      </x:c>
      <x:c r="D375" s="65" t="n">
        <x:f>IF(INDEX('MEP amendments'!$AE$7:$AE$315,MATCH($M375,'MEP amendments'!$AD$7:$AD$315,0))=1,INDEX('MEP amendments'!$P$7:$P$315,MATCH($M375,'MEP amendments'!$AD$7:$AD$315,0)),"")</x:f>
        <x:v>1</x:v>
      </x:c>
      <x:c r="E375" s="60" t="n">
        <x:f>IF(AND(ISNUMBER(D375),INDEX('MEP amendments'!$T$7:$T$315,MATCH($M375,'MEP amendments'!$AD$7:$AD$315,0))="Yes"),1,0)</x:f>
        <x:v>1</x:v>
      </x:c>
      <x:c r="F375" s="60" t="str">
        <x:f>INDEX('MEP amendments'!$S$7:$S$315,MATCH($M375,'MEP amendments'!$AD$7:$AD$315,0))</x:f>
        <x:v>High</x:v>
      </x:c>
      <x:c r="G375" s="60" t="n">
        <x:f>COUNTIFS($A$7:$A$1047,A375,$B$7:$B$1047,B375,$E$7:$E$1047,1)</x:f>
        <x:v>5</x:v>
      </x:c>
      <x:c r="H375" s="67" t="n">
        <x:f>IF(E375=1,D375/G375,"")</x:f>
        <x:v>0.2</x:v>
      </x:c>
      <x:c r="I375" s="60" t="n">
        <x:f>IF(AND(E375=1,COUNTIFS($A$7:A375,A375,$B$7:B375,B375,$E$7:E375,1)=1),1,0)</x:f>
        <x:v>0</x:v>
      </x:c>
      <x:c r="J375" s="63" t="str">
        <x:v>Official amendment</x:v>
      </x:c>
      <x:c r="K375" s="61" t="str">
        <x:v>Named signatories to tabled amendment</x:v>
      </x:c>
      <x:c r="L375" s="60" t="str">
        <x:v>No</x:v>
      </x:c>
      <x:c r="M375" s="60" t="str">
        <x:v>PET-MEP-298</x:v>
      </x:c>
    </x:row>
    <x:row r="376" ht="34" customHeight="1">
      <x:c r="A376" s="55" t="str">
        <x:v>Dimitris Tsiodras</x:v>
      </x:c>
      <x:c r="B376" s="55" t="str">
        <x:v>Digital Omnibus</x:v>
      </x:c>
      <x:c r="C376" s="62" t="str">
        <x:v>Amendment 321 — Recital 34</x:v>
      </x:c>
      <x:c r="D376" s="66" t="n">
        <x:f>IF(INDEX('MEP amendments'!$AE$7:$AE$315,MATCH($M376,'MEP amendments'!$AD$7:$AD$315,0))=1,INDEX('MEP amendments'!$P$7:$P$315,MATCH($M376,'MEP amendments'!$AD$7:$AD$315,0)),"")</x:f>
        <x:v>1</x:v>
      </x:c>
      <x:c r="E376" s="55" t="n">
        <x:f>IF(AND(ISNUMBER(D376),INDEX('MEP amendments'!$T$7:$T$315,MATCH($M376,'MEP amendments'!$AD$7:$AD$315,0))="Yes"),1,0)</x:f>
        <x:v>1</x:v>
      </x:c>
      <x:c r="F376" s="55" t="str">
        <x:f>INDEX('MEP amendments'!$S$7:$S$315,MATCH($M376,'MEP amendments'!$AD$7:$AD$315,0))</x:f>
        <x:v>High</x:v>
      </x:c>
      <x:c r="G376" s="55" t="n">
        <x:f>COUNTIFS($A$7:$A$1047,A376,$B$7:$B$1047,B376,$E$7:$E$1047,1)</x:f>
        <x:v>7</x:v>
      </x:c>
      <x:c r="H376" s="68" t="n">
        <x:f>IF(E376=1,D376/G376,"")</x:f>
        <x:v>0.14285714285714285</x:v>
      </x:c>
      <x:c r="I376" s="55" t="n">
        <x:f>IF(AND(E376=1,COUNTIFS($A$7:A376,A376,$B$7:B376,B376,$E$7:E376,1)=1),1,0)</x:f>
        <x:v>1</x:v>
      </x:c>
      <x:c r="J376" s="64" t="str">
        <x:v>Official amendment</x:v>
      </x:c>
      <x:c r="K376" s="62" t="str">
        <x:v>Named signatory to tabled amendment</x:v>
      </x:c>
      <x:c r="L376" s="55" t="str">
        <x:v>No</x:v>
      </x:c>
      <x:c r="M376" s="55" t="str">
        <x:v>PET-MEP-139</x:v>
      </x:c>
    </x:row>
    <x:row r="377" ht="34" customHeight="1">
      <x:c r="A377" s="60" t="str">
        <x:v>Dimitris Tsiodras</x:v>
      </x:c>
      <x:c r="B377" s="60" t="str">
        <x:v>Digital Omnibus</x:v>
      </x:c>
      <x:c r="C377" s="61" t="str">
        <x:v>Proposed GDPR Article 41a(1); proposal Article 3(1)(10)</x:v>
      </x:c>
      <x:c r="D377" s="65" t="n">
        <x:f>IF(INDEX('MEP amendments'!$AE$7:$AE$315,MATCH($M377,'MEP amendments'!$AD$7:$AD$315,0))=1,INDEX('MEP amendments'!$P$7:$P$315,MATCH($M377,'MEP amendments'!$AD$7:$AD$315,0)),"")</x:f>
        <x:v>1</x:v>
      </x:c>
      <x:c r="E377" s="60" t="n">
        <x:f>IF(AND(ISNUMBER(D377),INDEX('MEP amendments'!$T$7:$T$315,MATCH($M377,'MEP amendments'!$AD$7:$AD$315,0))="Yes"),1,0)</x:f>
        <x:v>1</x:v>
      </x:c>
      <x:c r="F377" s="60" t="str">
        <x:f>INDEX('MEP amendments'!$S$7:$S$315,MATCH($M377,'MEP amendments'!$AD$7:$AD$315,0))</x:f>
        <x:v>High</x:v>
      </x:c>
      <x:c r="G377" s="60" t="n">
        <x:f>COUNTIFS($A$7:$A$1047,A377,$B$7:$B$1047,B377,$E$7:$E$1047,1)</x:f>
        <x:v>7</x:v>
      </x:c>
      <x:c r="H377" s="67" t="n">
        <x:f>IF(E377=1,D377/G377,"")</x:f>
        <x:v>0.14285714285714285</x:v>
      </x:c>
      <x:c r="I377" s="60" t="n">
        <x:f>IF(AND(E377=1,COUNTIFS($A$7:A377,A377,$B$7:B377,B377,$E$7:E377,1)=1),1,0)</x:f>
        <x:v>0</x:v>
      </x:c>
      <x:c r="J377" s="63" t="str">
        <x:v>Official amendment</x:v>
      </x:c>
      <x:c r="K377" s="61" t="str">
        <x:v>Named joint proposers/signatories</x:v>
      </x:c>
      <x:c r="L377" s="60" t="str">
        <x:v>No</x:v>
      </x:c>
      <x:c r="M377" s="60" t="str">
        <x:v>PET-MEP-225</x:v>
      </x:c>
    </x:row>
    <x:row r="378" ht="34" customHeight="1">
      <x:c r="A378" s="55" t="str">
        <x:v>Dimitris Tsiodras</x:v>
      </x:c>
      <x:c r="B378" s="55" t="str">
        <x:v>Digital Omnibus</x:v>
      </x:c>
      <x:c r="C378" s="62" t="str">
        <x:v>Amendment 1269; Article 3 – paragraph 1 – point 10 Regulation (EU) 2016/679 Article 41a – paragraph 2 – point a</x:v>
      </x:c>
      <x:c r="D378" s="66" t="n">
        <x:f>IF(INDEX('MEP amendments'!$AE$7:$AE$315,MATCH($M378,'MEP amendments'!$AD$7:$AD$315,0))=1,INDEX('MEP amendments'!$P$7:$P$315,MATCH($M378,'MEP amendments'!$AD$7:$AD$315,0)),"")</x:f>
        <x:v>1</x:v>
      </x:c>
      <x:c r="E378" s="55" t="n">
        <x:f>IF(AND(ISNUMBER(D378),INDEX('MEP amendments'!$T$7:$T$315,MATCH($M378,'MEP amendments'!$AD$7:$AD$315,0))="Yes"),1,0)</x:f>
        <x:v>1</x:v>
      </x:c>
      <x:c r="F378" s="55" t="str">
        <x:f>INDEX('MEP amendments'!$S$7:$S$315,MATCH($M378,'MEP amendments'!$AD$7:$AD$315,0))</x:f>
        <x:v>High</x:v>
      </x:c>
      <x:c r="G378" s="55" t="n">
        <x:f>COUNTIFS($A$7:$A$1047,A378,$B$7:$B$1047,B378,$E$7:$E$1047,1)</x:f>
        <x:v>7</x:v>
      </x:c>
      <x:c r="H378" s="68" t="n">
        <x:f>IF(E378=1,D378/G378,"")</x:f>
        <x:v>0.14285714285714285</x:v>
      </x:c>
      <x:c r="I378" s="55" t="n">
        <x:f>IF(AND(E378=1,COUNTIFS($A$7:A378,A378,$B$7:B378,B378,$E$7:E378,1)=1),1,0)</x:f>
        <x:v>0</x:v>
      </x:c>
      <x:c r="J378" s="64" t="str">
        <x:v>Official amendment</x:v>
      </x:c>
      <x:c r="K378" s="62" t="str">
        <x:v>Named signatories to tabled amendment</x:v>
      </x:c>
      <x:c r="L378" s="55" t="str">
        <x:v>Yes</x:v>
      </x:c>
      <x:c r="M378" s="55" t="str">
        <x:v>PET-MEP-240</x:v>
      </x:c>
    </x:row>
    <x:row r="379" ht="34" customHeight="1">
      <x:c r="A379" s="60" t="str">
        <x:v>Dimitris Tsiodras</x:v>
      </x:c>
      <x:c r="B379" s="60" t="str">
        <x:v>Digital Omnibus</x:v>
      </x:c>
      <x:c r="C379" s="61" t="str">
        <x:v>Amendment 1275; Article 3 – paragraph 1 – point 10 Regulation (EU) 2016/679 Article 41a – paragraph 2 – point b</x:v>
      </x:c>
      <x:c r="D379" s="65" t="n">
        <x:f>IF(INDEX('MEP amendments'!$AE$7:$AE$315,MATCH($M379,'MEP amendments'!$AD$7:$AD$315,0))=1,INDEX('MEP amendments'!$P$7:$P$315,MATCH($M379,'MEP amendments'!$AD$7:$AD$315,0)),"")</x:f>
        <x:v>0</x:v>
      </x:c>
      <x:c r="E379" s="60" t="n">
        <x:f>IF(AND(ISNUMBER(D379),INDEX('MEP amendments'!$T$7:$T$315,MATCH($M379,'MEP amendments'!$AD$7:$AD$315,0))="Yes"),1,0)</x:f>
        <x:v>1</x:v>
      </x:c>
      <x:c r="F379" s="60" t="str">
        <x:f>INDEX('MEP amendments'!$S$7:$S$315,MATCH($M379,'MEP amendments'!$AD$7:$AD$315,0))</x:f>
        <x:v>High</x:v>
      </x:c>
      <x:c r="G379" s="60" t="n">
        <x:f>COUNTIFS($A$7:$A$1047,A379,$B$7:$B$1047,B379,$E$7:$E$1047,1)</x:f>
        <x:v>7</x:v>
      </x:c>
      <x:c r="H379" s="67" t="n">
        <x:f>IF(E379=1,D379/G379,"")</x:f>
        <x:v>0</x:v>
      </x:c>
      <x:c r="I379" s="60" t="n">
        <x:f>IF(AND(E379=1,COUNTIFS($A$7:A379,A379,$B$7:B379,B379,$E$7:E379,1)=1),1,0)</x:f>
        <x:v>0</x:v>
      </x:c>
      <x:c r="J379" s="63" t="str">
        <x:v>Official amendment</x:v>
      </x:c>
      <x:c r="K379" s="61" t="str">
        <x:v>Named signatories to tabled amendment</x:v>
      </x:c>
      <x:c r="L379" s="60" t="str">
        <x:v>No</x:v>
      </x:c>
      <x:c r="M379" s="60" t="str">
        <x:v>PET-MEP-246</x:v>
      </x:c>
    </x:row>
    <x:row r="380" ht="34" customHeight="1">
      <x:c r="A380" s="55" t="str">
        <x:v>Dimitris Tsiodras</x:v>
      </x:c>
      <x:c r="B380" s="55" t="str">
        <x:v>Digital Omnibus</x:v>
      </x:c>
      <x:c r="C380" s="62" t="str">
        <x:v>Amendment 1281; Article 3 – paragraph 1 – point 10 Regulation (EU) 2016/679 Article 41a – paragraph 2 – point ba (new)</x:v>
      </x:c>
      <x:c r="D380" s="66" t="n">
        <x:f>IF(INDEX('MEP amendments'!$AE$7:$AE$315,MATCH($M380,'MEP amendments'!$AD$7:$AD$315,0))=1,INDEX('MEP amendments'!$P$7:$P$315,MATCH($M380,'MEP amendments'!$AD$7:$AD$315,0)),"")</x:f>
        <x:v>1</x:v>
      </x:c>
      <x:c r="E380" s="55" t="n">
        <x:f>IF(AND(ISNUMBER(D380),INDEX('MEP amendments'!$T$7:$T$315,MATCH($M380,'MEP amendments'!$AD$7:$AD$315,0))="Yes"),1,0)</x:f>
        <x:v>1</x:v>
      </x:c>
      <x:c r="F380" s="55" t="str">
        <x:f>INDEX('MEP amendments'!$S$7:$S$315,MATCH($M380,'MEP amendments'!$AD$7:$AD$315,0))</x:f>
        <x:v>High</x:v>
      </x:c>
      <x:c r="G380" s="55" t="n">
        <x:f>COUNTIFS($A$7:$A$1047,A380,$B$7:$B$1047,B380,$E$7:$E$1047,1)</x:f>
        <x:v>7</x:v>
      </x:c>
      <x:c r="H380" s="68" t="n">
        <x:f>IF(E380=1,D380/G380,"")</x:f>
        <x:v>0.14285714285714285</x:v>
      </x:c>
      <x:c r="I380" s="55" t="n">
        <x:f>IF(AND(E380=1,COUNTIFS($A$7:A380,A380,$B$7:B380,B380,$E$7:E380,1)=1),1,0)</x:f>
        <x:v>0</x:v>
      </x:c>
      <x:c r="J380" s="64" t="str">
        <x:v>Official amendment</x:v>
      </x:c>
      <x:c r="K380" s="62" t="str">
        <x:v>Named signatories to tabled amendment</x:v>
      </x:c>
      <x:c r="L380" s="55" t="str">
        <x:v>No</x:v>
      </x:c>
      <x:c r="M380" s="55" t="str">
        <x:v>PET-MEP-252</x:v>
      </x:c>
    </x:row>
    <x:row r="381" ht="34" customHeight="1">
      <x:c r="A381" s="60" t="str">
        <x:v>Dimitris Tsiodras</x:v>
      </x:c>
      <x:c r="B381" s="60" t="str">
        <x:v>Digital Omnibus</x:v>
      </x:c>
      <x:c r="C381" s="61" t="str">
        <x:v>Amendment 1289; Article 3 – paragraph 1 – point 10 Regulation (EU) 2016/679 Article 41a – paragraph 3</x:v>
      </x:c>
      <x:c r="D381" s="65" t="n">
        <x:f>IF(INDEX('MEP amendments'!$AE$7:$AE$315,MATCH($M381,'MEP amendments'!$AD$7:$AD$315,0))=1,INDEX('MEP amendments'!$P$7:$P$315,MATCH($M381,'MEP amendments'!$AD$7:$AD$315,0)),"")</x:f>
        <x:v>1</x:v>
      </x:c>
      <x:c r="E381" s="60" t="n">
        <x:f>IF(AND(ISNUMBER(D381),INDEX('MEP amendments'!$T$7:$T$315,MATCH($M381,'MEP amendments'!$AD$7:$AD$315,0))="Yes"),1,0)</x:f>
        <x:v>1</x:v>
      </x:c>
      <x:c r="F381" s="60" t="str">
        <x:f>INDEX('MEP amendments'!$S$7:$S$315,MATCH($M381,'MEP amendments'!$AD$7:$AD$315,0))</x:f>
        <x:v>High</x:v>
      </x:c>
      <x:c r="G381" s="60" t="n">
        <x:f>COUNTIFS($A$7:$A$1047,A381,$B$7:$B$1047,B381,$E$7:$E$1047,1)</x:f>
        <x:v>7</x:v>
      </x:c>
      <x:c r="H381" s="67" t="n">
        <x:f>IF(E381=1,D381/G381,"")</x:f>
        <x:v>0.14285714285714285</x:v>
      </x:c>
      <x:c r="I381" s="60" t="n">
        <x:f>IF(AND(E381=1,COUNTIFS($A$7:A381,A381,$B$7:B381,B381,$E$7:E381,1)=1),1,0)</x:f>
        <x:v>0</x:v>
      </x:c>
      <x:c r="J381" s="63" t="str">
        <x:v>Official amendment</x:v>
      </x:c>
      <x:c r="K381" s="61" t="str">
        <x:v>Named signatories to tabled amendment</x:v>
      </x:c>
      <x:c r="L381" s="60" t="str">
        <x:v>No</x:v>
      </x:c>
      <x:c r="M381" s="60" t="str">
        <x:v>PET-MEP-260</x:v>
      </x:c>
    </x:row>
    <x:row r="382" ht="34" customHeight="1">
      <x:c r="A382" s="55" t="str">
        <x:v>Dimitris Tsiodras</x:v>
      </x:c>
      <x:c r="B382" s="55" t="str">
        <x:v>Digital Omnibus</x:v>
      </x:c>
      <x:c r="C382" s="62" t="str">
        <x:v>Amendment 1405; Article 3 – paragraph 1 – point 15 Regulation (EU) 2016/679 Article 88a – paragraph 3 – point da (new)</x:v>
      </x:c>
      <x:c r="D382" s="66" t="n">
        <x:f>IF(INDEX('MEP amendments'!$AE$7:$AE$315,MATCH($M382,'MEP amendments'!$AD$7:$AD$315,0))=1,INDEX('MEP amendments'!$P$7:$P$315,MATCH($M382,'MEP amendments'!$AD$7:$AD$315,0)),"")</x:f>
        <x:v>2</x:v>
      </x:c>
      <x:c r="E382" s="55" t="n">
        <x:f>IF(AND(ISNUMBER(D382),INDEX('MEP amendments'!$T$7:$T$315,MATCH($M382,'MEP amendments'!$AD$7:$AD$315,0))="Yes"),1,0)</x:f>
        <x:v>1</x:v>
      </x:c>
      <x:c r="F382" s="55" t="str">
        <x:f>INDEX('MEP amendments'!$S$7:$S$315,MATCH($M382,'MEP amendments'!$AD$7:$AD$315,0))</x:f>
        <x:v>High</x:v>
      </x:c>
      <x:c r="G382" s="55" t="n">
        <x:f>COUNTIFS($A$7:$A$1047,A382,$B$7:$B$1047,B382,$E$7:$E$1047,1)</x:f>
        <x:v>7</x:v>
      </x:c>
      <x:c r="H382" s="68" t="n">
        <x:f>IF(E382=1,D382/G382,"")</x:f>
        <x:v>0.2857142857142857</x:v>
      </x:c>
      <x:c r="I382" s="55" t="n">
        <x:f>IF(AND(E382=1,COUNTIFS($A$7:A382,A382,$B$7:B382,B382,$E$7:E382,1)=1),1,0)</x:f>
        <x:v>0</x:v>
      </x:c>
      <x:c r="J382" s="64" t="str">
        <x:v>Official amendment</x:v>
      </x:c>
      <x:c r="K382" s="62" t="str">
        <x:v>Named signatories to tabled amendment</x:v>
      </x:c>
      <x:c r="L382" s="55" t="str">
        <x:v>Yes</x:v>
      </x:c>
      <x:c r="M382" s="55" t="str">
        <x:v>PET-MEP-279</x:v>
      </x:c>
    </x:row>
    <x:row r="383" ht="34" customHeight="1">
      <x:c r="A383" s="60" t="str">
        <x:v>Elena Sancho Murillo</x:v>
      </x:c>
      <x:c r="B383" s="60" t="str">
        <x:v>Digital Omnibus</x:v>
      </x:c>
      <x:c r="C383" s="61" t="str">
        <x:v>Amendment 214 — Recital 27</x:v>
      </x:c>
      <x:c r="D383" s="65" t="str">
        <x:f>IF(INDEX('MEP amendments'!$AE$7:$AE$315,MATCH($M383,'MEP amendments'!$AD$7:$AD$315,0))=1,INDEX('MEP amendments'!$P$7:$P$315,MATCH($M383,'MEP amendments'!$AD$7:$AD$315,0)),"")</x:f>
      </x:c>
      <x:c r="E383" s="60" t="n">
        <x:f>IF(AND(ISNUMBER(D383),INDEX('MEP amendments'!$T$7:$T$315,MATCH($M383,'MEP amendments'!$AD$7:$AD$315,0))="Yes"),1,0)</x:f>
        <x:v>0</x:v>
      </x:c>
      <x:c r="F383" s="60" t="str">
        <x:f>INDEX('MEP amendments'!$S$7:$S$315,MATCH($M383,'MEP amendments'!$AD$7:$AD$315,0))</x:f>
        <x:v>Medium</x:v>
      </x:c>
      <x:c r="G383" s="60" t="n">
        <x:f>COUNTIFS($A$7:$A$1047,A383,$B$7:$B$1047,B383,$E$7:$E$1047,1)</x:f>
        <x:v>11</x:v>
      </x:c>
      <x:c r="H383" s="67" t="str">
        <x:f>IF(E383=1,D383/G383,"")</x:f>
      </x:c>
      <x:c r="I383" s="60" t="n">
        <x:f>IF(AND(E383=1,COUNTIFS($A$7:A383,A383,$B$7:B383,B383,$E$7:E383,1)=1),1,0)</x:f>
        <x:v>0</x:v>
      </x:c>
      <x:c r="J383" s="63" t="str">
        <x:v>Official amendment</x:v>
      </x:c>
      <x:c r="K383" s="61" t="str">
        <x:v>Named signatory to tabled amendment</x:v>
      </x:c>
      <x:c r="L383" s="60" t="str">
        <x:v>No</x:v>
      </x:c>
      <x:c r="M383" s="60" t="str">
        <x:v>PET-MEP-97</x:v>
      </x:c>
    </x:row>
    <x:row r="384" ht="34" customHeight="1">
      <x:c r="A384" s="55" t="str">
        <x:v>Elena Sancho Murillo</x:v>
      </x:c>
      <x:c r="B384" s="55" t="str">
        <x:v>Digital Omnibus</x:v>
      </x:c>
      <x:c r="C384" s="62" t="str">
        <x:v>Amendment 274 — Recital 31</x:v>
      </x:c>
      <x:c r="D384" s="66" t="str">
        <x:f>IF(INDEX('MEP amendments'!$AE$7:$AE$315,MATCH($M384,'MEP amendments'!$AD$7:$AD$315,0))=1,INDEX('MEP amendments'!$P$7:$P$315,MATCH($M384,'MEP amendments'!$AD$7:$AD$315,0)),"")</x:f>
      </x:c>
      <x:c r="E384" s="55" t="n">
        <x:f>IF(AND(ISNUMBER(D384),INDEX('MEP amendments'!$T$7:$T$315,MATCH($M384,'MEP amendments'!$AD$7:$AD$315,0))="Yes"),1,0)</x:f>
        <x:v>0</x:v>
      </x:c>
      <x:c r="F384" s="55" t="str">
        <x:f>INDEX('MEP amendments'!$S$7:$S$315,MATCH($M384,'MEP amendments'!$AD$7:$AD$315,0))</x:f>
        <x:v>Medium</x:v>
      </x:c>
      <x:c r="G384" s="55" t="n">
        <x:f>COUNTIFS($A$7:$A$1047,A384,$B$7:$B$1047,B384,$E$7:$E$1047,1)</x:f>
        <x:v>11</x:v>
      </x:c>
      <x:c r="H384" s="68" t="str">
        <x:f>IF(E384=1,D384/G384,"")</x:f>
      </x:c>
      <x:c r="I384" s="55" t="n">
        <x:f>IF(AND(E384=1,COUNTIFS($A$7:A384,A384,$B$7:B384,B384,$E$7:E384,1)=1),1,0)</x:f>
        <x:v>0</x:v>
      </x:c>
      <x:c r="J384" s="64" t="str">
        <x:v>Official amendment</x:v>
      </x:c>
      <x:c r="K384" s="62" t="str">
        <x:v>Named signatory to tabled amendment</x:v>
      </x:c>
      <x:c r="L384" s="55" t="str">
        <x:v>No</x:v>
      </x:c>
      <x:c r="M384" s="55" t="str">
        <x:v>PET-MEP-121</x:v>
      </x:c>
    </x:row>
    <x:row r="385" ht="34" customHeight="1">
      <x:c r="A385" s="60" t="str">
        <x:v>Elena Sancho Murillo</x:v>
      </x:c>
      <x:c r="B385" s="60" t="str">
        <x:v>Digital Omnibus</x:v>
      </x:c>
      <x:c r="C385" s="61" t="str">
        <x:v>Amendment 313 — Recital 34</x:v>
      </x:c>
      <x:c r="D385" s="65" t="n">
        <x:f>IF(INDEX('MEP amendments'!$AE$7:$AE$315,MATCH($M385,'MEP amendments'!$AD$7:$AD$315,0))=1,INDEX('MEP amendments'!$P$7:$P$315,MATCH($M385,'MEP amendments'!$AD$7:$AD$315,0)),"")</x:f>
        <x:v>1</x:v>
      </x:c>
      <x:c r="E385" s="60" t="n">
        <x:f>IF(AND(ISNUMBER(D385),INDEX('MEP amendments'!$T$7:$T$315,MATCH($M385,'MEP amendments'!$AD$7:$AD$315,0))="Yes"),1,0)</x:f>
        <x:v>1</x:v>
      </x:c>
      <x:c r="F385" s="60" t="str">
        <x:f>INDEX('MEP amendments'!$S$7:$S$315,MATCH($M385,'MEP amendments'!$AD$7:$AD$315,0))</x:f>
        <x:v>High</x:v>
      </x:c>
      <x:c r="G385" s="60" t="n">
        <x:f>COUNTIFS($A$7:$A$1047,A385,$B$7:$B$1047,B385,$E$7:$E$1047,1)</x:f>
        <x:v>11</x:v>
      </x:c>
      <x:c r="H385" s="67" t="n">
        <x:f>IF(E385=1,D385/G385,"")</x:f>
        <x:v>0.09090909090909091</x:v>
      </x:c>
      <x:c r="I385" s="60" t="n">
        <x:f>IF(AND(E385=1,COUNTIFS($A$7:A385,A385,$B$7:B385,B385,$E$7:E385,1)=1),1,0)</x:f>
        <x:v>1</x:v>
      </x:c>
      <x:c r="J385" s="63" t="str">
        <x:v>Official amendment</x:v>
      </x:c>
      <x:c r="K385" s="61" t="str">
        <x:v>Named signatory to tabled amendment</x:v>
      </x:c>
      <x:c r="L385" s="60" t="str">
        <x:v>No</x:v>
      </x:c>
      <x:c r="M385" s="60" t="str">
        <x:v>PET-MEP-131</x:v>
      </x:c>
    </x:row>
    <x:row r="386" ht="34" customHeight="1">
      <x:c r="A386" s="55" t="str">
        <x:v>Elena Sancho Murillo</x:v>
      </x:c>
      <x:c r="B386" s="55" t="str">
        <x:v>Digital Omnibus</x:v>
      </x:c>
      <x:c r="C386" s="62" t="str">
        <x:v>Amendment 417; Recital 43 p (new)</x:v>
      </x:c>
      <x:c r="D386" s="66" t="n">
        <x:f>IF(INDEX('MEP amendments'!$AE$7:$AE$315,MATCH($M386,'MEP amendments'!$AD$7:$AD$315,0))=1,INDEX('MEP amendments'!$P$7:$P$315,MATCH($M386,'MEP amendments'!$AD$7:$AD$315,0)),"")</x:f>
        <x:v>2</x:v>
      </x:c>
      <x:c r="E386" s="55" t="n">
        <x:f>IF(AND(ISNUMBER(D386),INDEX('MEP amendments'!$T$7:$T$315,MATCH($M386,'MEP amendments'!$AD$7:$AD$315,0))="Yes"),1,0)</x:f>
        <x:v>1</x:v>
      </x:c>
      <x:c r="F386" s="55" t="str">
        <x:f>INDEX('MEP amendments'!$S$7:$S$315,MATCH($M386,'MEP amendments'!$AD$7:$AD$315,0))</x:f>
        <x:v>High</x:v>
      </x:c>
      <x:c r="G386" s="55" t="n">
        <x:f>COUNTIFS($A$7:$A$1047,A386,$B$7:$B$1047,B386,$E$7:$E$1047,1)</x:f>
        <x:v>11</x:v>
      </x:c>
      <x:c r="H386" s="68" t="n">
        <x:f>IF(E386=1,D386/G386,"")</x:f>
        <x:v>0.18181818181818182</x:v>
      </x:c>
      <x:c r="I386" s="55" t="n">
        <x:f>IF(AND(E386=1,COUNTIFS($A$7:A386,A386,$B$7:B386,B386,$E$7:E386,1)=1),1,0)</x:f>
        <x:v>0</x:v>
      </x:c>
      <x:c r="J386" s="64" t="str">
        <x:v>Official amendment</x:v>
      </x:c>
      <x:c r="K386" s="62" t="str">
        <x:v>Named signatory to tabled amendment</x:v>
      </x:c>
      <x:c r="L386" s="55" t="str">
        <x:v>Yes</x:v>
      </x:c>
      <x:c r="M386" s="55" t="str">
        <x:v>PET-MEP-142</x:v>
      </x:c>
    </x:row>
    <x:row r="387" ht="34" customHeight="1">
      <x:c r="A387" s="60" t="str">
        <x:v>Elena Sancho Murillo</x:v>
      </x:c>
      <x:c r="B387" s="60" t="str">
        <x:v>Digital Omnibus</x:v>
      </x:c>
      <x:c r="C387" s="61" t="str">
        <x:v>Amendment 418; Recital 43 q (new)</x:v>
      </x:c>
      <x:c r="D387" s="65" t="n">
        <x:f>IF(INDEX('MEP amendments'!$AE$7:$AE$315,MATCH($M387,'MEP amendments'!$AD$7:$AD$315,0))=1,INDEX('MEP amendments'!$P$7:$P$315,MATCH($M387,'MEP amendments'!$AD$7:$AD$315,0)),"")</x:f>
        <x:v>1</x:v>
      </x:c>
      <x:c r="E387" s="60" t="n">
        <x:f>IF(AND(ISNUMBER(D387),INDEX('MEP amendments'!$T$7:$T$315,MATCH($M387,'MEP amendments'!$AD$7:$AD$315,0))="Yes"),1,0)</x:f>
        <x:v>1</x:v>
      </x:c>
      <x:c r="F387" s="60" t="str">
        <x:f>INDEX('MEP amendments'!$S$7:$S$315,MATCH($M387,'MEP amendments'!$AD$7:$AD$315,0))</x:f>
        <x:v>High</x:v>
      </x:c>
      <x:c r="G387" s="60" t="n">
        <x:f>COUNTIFS($A$7:$A$1047,A387,$B$7:$B$1047,B387,$E$7:$E$1047,1)</x:f>
        <x:v>11</x:v>
      </x:c>
      <x:c r="H387" s="67" t="n">
        <x:f>IF(E387=1,D387/G387,"")</x:f>
        <x:v>0.09090909090909091</x:v>
      </x:c>
      <x:c r="I387" s="60" t="n">
        <x:f>IF(AND(E387=1,COUNTIFS($A$7:A387,A387,$B$7:B387,B387,$E$7:E387,1)=1),1,0)</x:f>
        <x:v>0</x:v>
      </x:c>
      <x:c r="J387" s="63" t="str">
        <x:v>Official amendment</x:v>
      </x:c>
      <x:c r="K387" s="61" t="str">
        <x:v>Named signatory to tabled amendment</x:v>
      </x:c>
      <x:c r="L387" s="60" t="str">
        <x:v>No</x:v>
      </x:c>
      <x:c r="M387" s="60" t="str">
        <x:v>PET-MEP-143</x:v>
      </x:c>
    </x:row>
    <x:row r="388" ht="34" customHeight="1">
      <x:c r="A388" s="55" t="str">
        <x:v>Elena Sancho Murillo</x:v>
      </x:c>
      <x:c r="B388" s="55" t="str">
        <x:v>Digital Omnibus</x:v>
      </x:c>
      <x:c r="C388" s="62" t="str">
        <x:v>Amendment 475; Recital 46 b (new)</x:v>
      </x:c>
      <x:c r="D388" s="66" t="n">
        <x:f>IF(INDEX('MEP amendments'!$AE$7:$AE$315,MATCH($M388,'MEP amendments'!$AD$7:$AD$315,0))=1,INDEX('MEP amendments'!$P$7:$P$315,MATCH($M388,'MEP amendments'!$AD$7:$AD$315,0)),"")</x:f>
        <x:v>2</x:v>
      </x:c>
      <x:c r="E388" s="55" t="n">
        <x:f>IF(AND(ISNUMBER(D388),INDEX('MEP amendments'!$T$7:$T$315,MATCH($M388,'MEP amendments'!$AD$7:$AD$315,0))="Yes"),1,0)</x:f>
        <x:v>1</x:v>
      </x:c>
      <x:c r="F388" s="55" t="str">
        <x:f>INDEX('MEP amendments'!$S$7:$S$315,MATCH($M388,'MEP amendments'!$AD$7:$AD$315,0))</x:f>
        <x:v>High</x:v>
      </x:c>
      <x:c r="G388" s="55" t="n">
        <x:f>COUNTIFS($A$7:$A$1047,A388,$B$7:$B$1047,B388,$E$7:$E$1047,1)</x:f>
        <x:v>11</x:v>
      </x:c>
      <x:c r="H388" s="68" t="n">
        <x:f>IF(E388=1,D388/G388,"")</x:f>
        <x:v>0.18181818181818182</x:v>
      </x:c>
      <x:c r="I388" s="55" t="n">
        <x:f>IF(AND(E388=1,COUNTIFS($A$7:A388,A388,$B$7:B388,B388,$E$7:E388,1)=1),1,0)</x:f>
        <x:v>0</x:v>
      </x:c>
      <x:c r="J388" s="64" t="str">
        <x:v>Official amendment</x:v>
      </x:c>
      <x:c r="K388" s="62" t="str">
        <x:v>Named signatory to tabled amendment</x:v>
      </x:c>
      <x:c r="L388" s="55" t="str">
        <x:v>No</x:v>
      </x:c>
      <x:c r="M388" s="55" t="str">
        <x:v>PET-MEP-150</x:v>
      </x:c>
    </x:row>
    <x:row r="389" ht="34" customHeight="1">
      <x:c r="A389" s="60" t="str">
        <x:v>Elena Sancho Murillo</x:v>
      </x:c>
      <x:c r="B389" s="60" t="str">
        <x:v>Digital Omnibus</x:v>
      </x:c>
      <x:c r="C389" s="61" t="str">
        <x:v>Amendment 611 — Article 1 – paragraph 1 – point 3 Regulation (EU) 2023/2854 Article 4 – paragraph 8b (new)</x:v>
      </x:c>
      <x:c r="D389" s="65" t="n">
        <x:f>IF(INDEX('MEP amendments'!$AE$7:$AE$315,MATCH($M389,'MEP amendments'!$AD$7:$AD$315,0))=1,INDEX('MEP amendments'!$P$7:$P$315,MATCH($M389,'MEP amendments'!$AD$7:$AD$315,0)),"")</x:f>
        <x:v>2</x:v>
      </x:c>
      <x:c r="E389" s="60" t="n">
        <x:f>IF(AND(ISNUMBER(D389),INDEX('MEP amendments'!$T$7:$T$315,MATCH($M389,'MEP amendments'!$AD$7:$AD$315,0))="Yes"),1,0)</x:f>
        <x:v>1</x:v>
      </x:c>
      <x:c r="F389" s="60" t="str">
        <x:f>INDEX('MEP amendments'!$S$7:$S$315,MATCH($M389,'MEP amendments'!$AD$7:$AD$315,0))</x:f>
        <x:v>High</x:v>
      </x:c>
      <x:c r="G389" s="60" t="n">
        <x:f>COUNTIFS($A$7:$A$1047,A389,$B$7:$B$1047,B389,$E$7:$E$1047,1)</x:f>
        <x:v>11</x:v>
      </x:c>
      <x:c r="H389" s="67" t="n">
        <x:f>IF(E389=1,D389/G389,"")</x:f>
        <x:v>0.18181818181818182</x:v>
      </x:c>
      <x:c r="I389" s="60" t="n">
        <x:f>IF(AND(E389=1,COUNTIFS($A$7:A389,A389,$B$7:B389,B389,$E$7:E389,1)=1),1,0)</x:f>
        <x:v>0</x:v>
      </x:c>
      <x:c r="J389" s="63" t="str">
        <x:v>Official amendment</x:v>
      </x:c>
      <x:c r="K389" s="61" t="str">
        <x:v>Named signatory to tabled amendment</x:v>
      </x:c>
      <x:c r="L389" s="60" t="str">
        <x:v>No</x:v>
      </x:c>
      <x:c r="M389" s="60" t="str">
        <x:v>PET-MEP-158</x:v>
      </x:c>
    </x:row>
    <x:row r="390" ht="34" customHeight="1">
      <x:c r="A390" s="55" t="str">
        <x:v>Elena Sancho Murillo</x:v>
      </x:c>
      <x:c r="B390" s="55" t="str">
        <x:v>Digital Omnibus</x:v>
      </x:c>
      <x:c r="C390" s="62" t="str">
        <x:v>Amendment 674 — Article 1 – paragraph 1 – point 12 Regulation (EU) 2023/2854 Article 20 – paragraph 2</x:v>
      </x:c>
      <x:c r="D390" s="66" t="str">
        <x:f>IF(INDEX('MEP amendments'!$AE$7:$AE$315,MATCH($M390,'MEP amendments'!$AD$7:$AD$315,0))=1,INDEX('MEP amendments'!$P$7:$P$315,MATCH($M390,'MEP amendments'!$AD$7:$AD$315,0)),"")</x:f>
      </x:c>
      <x:c r="E390" s="55" t="n">
        <x:f>IF(AND(ISNUMBER(D390),INDEX('MEP amendments'!$T$7:$T$315,MATCH($M390,'MEP amendments'!$AD$7:$AD$315,0))="Yes"),1,0)</x:f>
        <x:v>0</x:v>
      </x:c>
      <x:c r="F390" s="55" t="str">
        <x:f>INDEX('MEP amendments'!$S$7:$S$315,MATCH($M390,'MEP amendments'!$AD$7:$AD$315,0))</x:f>
        <x:v>Medium</x:v>
      </x:c>
      <x:c r="G390" s="55" t="n">
        <x:f>COUNTIFS($A$7:$A$1047,A390,$B$7:$B$1047,B390,$E$7:$E$1047,1)</x:f>
        <x:v>11</x:v>
      </x:c>
      <x:c r="H390" s="68" t="str">
        <x:f>IF(E390=1,D390/G390,"")</x:f>
      </x:c>
      <x:c r="I390" s="55" t="n">
        <x:f>IF(AND(E390=1,COUNTIFS($A$7:A390,A390,$B$7:B390,B390,$E$7:E390,1)=1),1,0)</x:f>
        <x:v>0</x:v>
      </x:c>
      <x:c r="J390" s="64" t="str">
        <x:v>Official amendment</x:v>
      </x:c>
      <x:c r="K390" s="62" t="str">
        <x:v>Named signatory to tabled amendment</x:v>
      </x:c>
      <x:c r="L390" s="55" t="str">
        <x:v>No</x:v>
      </x:c>
      <x:c r="M390" s="55" t="str">
        <x:v>PET-MEP-164</x:v>
      </x:c>
    </x:row>
    <x:row r="391" ht="34" customHeight="1">
      <x:c r="A391" s="60" t="str">
        <x:v>Elena Sancho Murillo</x:v>
      </x:c>
      <x:c r="B391" s="60" t="str">
        <x:v>Digital Omnibus</x:v>
      </x:c>
      <x:c r="C391" s="61" t="str">
        <x:v>Amendment 731 — Article 1 – paragraph 1 – point 18 Regulation (EU) 2023/2854 Article 32c – paragraph 1 – point c</x:v>
      </x:c>
      <x:c r="D391" s="65" t="n">
        <x:f>IF(INDEX('MEP amendments'!$AE$7:$AE$315,MATCH($M391,'MEP amendments'!$AD$7:$AD$315,0))=1,INDEX('MEP amendments'!$P$7:$P$315,MATCH($M391,'MEP amendments'!$AD$7:$AD$315,0)),"")</x:f>
        <x:v>0</x:v>
      </x:c>
      <x:c r="E391" s="60" t="n">
        <x:f>IF(AND(ISNUMBER(D391),INDEX('MEP amendments'!$T$7:$T$315,MATCH($M391,'MEP amendments'!$AD$7:$AD$315,0))="Yes"),1,0)</x:f>
        <x:v>1</x:v>
      </x:c>
      <x:c r="F391" s="60" t="str">
        <x:f>INDEX('MEP amendments'!$S$7:$S$315,MATCH($M391,'MEP amendments'!$AD$7:$AD$315,0))</x:f>
        <x:v>High</x:v>
      </x:c>
      <x:c r="G391" s="60" t="n">
        <x:f>COUNTIFS($A$7:$A$1047,A391,$B$7:$B$1047,B391,$E$7:$E$1047,1)</x:f>
        <x:v>11</x:v>
      </x:c>
      <x:c r="H391" s="67" t="n">
        <x:f>IF(E391=1,D391/G391,"")</x:f>
        <x:v>0</x:v>
      </x:c>
      <x:c r="I391" s="60" t="n">
        <x:f>IF(AND(E391=1,COUNTIFS($A$7:A391,A391,$B$7:B391,B391,$E$7:E391,1)=1),1,0)</x:f>
        <x:v>0</x:v>
      </x:c>
      <x:c r="J391" s="63" t="str">
        <x:v>Official amendment</x:v>
      </x:c>
      <x:c r="K391" s="61" t="str">
        <x:v>Named signatory to tabled amendment</x:v>
      </x:c>
      <x:c r="L391" s="60" t="str">
        <x:v>No</x:v>
      </x:c>
      <x:c r="M391" s="60" t="str">
        <x:v>PET-MEP-168</x:v>
      </x:c>
    </x:row>
    <x:row r="392" ht="34" customHeight="1">
      <x:c r="A392" s="55" t="str">
        <x:v>Elena Sancho Murillo</x:v>
      </x:c>
      <x:c r="B392" s="55" t="str">
        <x:v>Digital Omnibus</x:v>
      </x:c>
      <x:c r="C392" s="62" t="str">
        <x:v>Amendment 862: proposed Data Act Art32y(3)(c)</x:v>
      </x:c>
      <x:c r="D392" s="66" t="n">
        <x:f>IF(INDEX('MEP amendments'!$AE$7:$AE$315,MATCH($M392,'MEP amendments'!$AD$7:$AD$315,0))=1,INDEX('MEP amendments'!$P$7:$P$315,MATCH($M392,'MEP amendments'!$AD$7:$AD$315,0)),"")</x:f>
        <x:v>-1</x:v>
      </x:c>
      <x:c r="E392" s="55" t="n">
        <x:f>IF(AND(ISNUMBER(D392),INDEX('MEP amendments'!$T$7:$T$315,MATCH($M392,'MEP amendments'!$AD$7:$AD$315,0))="Yes"),1,0)</x:f>
        <x:v>1</x:v>
      </x:c>
      <x:c r="F392" s="55" t="str">
        <x:f>INDEX('MEP amendments'!$S$7:$S$315,MATCH($M392,'MEP amendments'!$AD$7:$AD$315,0))</x:f>
        <x:v>Medium</x:v>
      </x:c>
      <x:c r="G392" s="55" t="n">
        <x:f>COUNTIFS($A$7:$A$1047,A392,$B$7:$B$1047,B392,$E$7:$E$1047,1)</x:f>
        <x:v>11</x:v>
      </x:c>
      <x:c r="H392" s="68" t="n">
        <x:f>IF(E392=1,D392/G392,"")</x:f>
        <x:v>-0.09090909090909091</x:v>
      </x:c>
      <x:c r="I392" s="55" t="n">
        <x:f>IF(AND(E392=1,COUNTIFS($A$7:A392,A392,$B$7:B392,B392,$E$7:E392,1)=1),1,0)</x:f>
        <x:v>0</x:v>
      </x:c>
      <x:c r="J392" s="64" t="str">
        <x:v>Official amendment</x:v>
      </x:c>
      <x:c r="K392" s="62" t="str">
        <x:v>Named joint proposers/signatories</x:v>
      </x:c>
      <x:c r="L392" s="55" t="str">
        <x:v>No</x:v>
      </x:c>
      <x:c r="M392" s="55" t="str">
        <x:v>PET-MEP-180</x:v>
      </x:c>
    </x:row>
    <x:row r="393" ht="34" customHeight="1">
      <x:c r="A393" s="60" t="str">
        <x:v>Elena Sancho Murillo</x:v>
      </x:c>
      <x:c r="B393" s="60" t="str">
        <x:v>Digital Omnibus</x:v>
      </x:c>
      <x:c r="C393" s="61" t="str">
        <x:v>Amendment 905: proposed Data Act Art42(1a)</x:v>
      </x:c>
      <x:c r="D393" s="65" t="n">
        <x:f>IF(INDEX('MEP amendments'!$AE$7:$AE$315,MATCH($M393,'MEP amendments'!$AD$7:$AD$315,0))=1,INDEX('MEP amendments'!$P$7:$P$315,MATCH($M393,'MEP amendments'!$AD$7:$AD$315,0)),"")</x:f>
        <x:v>0</x:v>
      </x:c>
      <x:c r="E393" s="60" t="n">
        <x:f>IF(AND(ISNUMBER(D393),INDEX('MEP amendments'!$T$7:$T$315,MATCH($M393,'MEP amendments'!$AD$7:$AD$315,0))="Yes"),1,0)</x:f>
        <x:v>1</x:v>
      </x:c>
      <x:c r="F393" s="60" t="str">
        <x:f>INDEX('MEP amendments'!$S$7:$S$315,MATCH($M393,'MEP amendments'!$AD$7:$AD$315,0))</x:f>
        <x:v>High</x:v>
      </x:c>
      <x:c r="G393" s="60" t="n">
        <x:f>COUNTIFS($A$7:$A$1047,A393,$B$7:$B$1047,B393,$E$7:$E$1047,1)</x:f>
        <x:v>11</x:v>
      </x:c>
      <x:c r="H393" s="67" t="n">
        <x:f>IF(E393=1,D393/G393,"")</x:f>
        <x:v>0</x:v>
      </x:c>
      <x:c r="I393" s="60" t="n">
        <x:f>IF(AND(E393=1,COUNTIFS($A$7:A393,A393,$B$7:B393,B393,$E$7:E393,1)=1),1,0)</x:f>
        <x:v>0</x:v>
      </x:c>
      <x:c r="J393" s="63" t="str">
        <x:v>Official amendment</x:v>
      </x:c>
      <x:c r="K393" s="61" t="str">
        <x:v>Named joint proposers/signatories</x:v>
      </x:c>
      <x:c r="L393" s="60" t="str">
        <x:v>No</x:v>
      </x:c>
      <x:c r="M393" s="60" t="str">
        <x:v>PET-MEP-184</x:v>
      </x:c>
    </x:row>
    <x:row r="394" ht="34" customHeight="1">
      <x:c r="A394" s="55" t="str">
        <x:v>Elena Sancho Murillo</x:v>
      </x:c>
      <x:c r="B394" s="55" t="str">
        <x:v>Digital Omnibus</x:v>
      </x:c>
      <x:c r="C394" s="62" t="str">
        <x:v>GDPR Article 34, especially paragraphs3(a) and new4a; proposal Article 3(1)(8a)</x:v>
      </x:c>
      <x:c r="D394" s="66" t="n">
        <x:f>IF(INDEX('MEP amendments'!$AE$7:$AE$315,MATCH($M394,'MEP amendments'!$AD$7:$AD$315,0))=1,INDEX('MEP amendments'!$P$7:$P$315,MATCH($M394,'MEP amendments'!$AD$7:$AD$315,0)),"")</x:f>
        <x:v>0</x:v>
      </x:c>
      <x:c r="E394" s="55" t="n">
        <x:f>IF(AND(ISNUMBER(D394),INDEX('MEP amendments'!$T$7:$T$315,MATCH($M394,'MEP amendments'!$AD$7:$AD$315,0))="Yes"),1,0)</x:f>
        <x:v>1</x:v>
      </x:c>
      <x:c r="F394" s="55" t="str">
        <x:f>INDEX('MEP amendments'!$S$7:$S$315,MATCH($M394,'MEP amendments'!$AD$7:$AD$315,0))</x:f>
        <x:v>High</x:v>
      </x:c>
      <x:c r="G394" s="55" t="n">
        <x:f>COUNTIFS($A$7:$A$1047,A394,$B$7:$B$1047,B394,$E$7:$E$1047,1)</x:f>
        <x:v>11</x:v>
      </x:c>
      <x:c r="H394" s="68" t="n">
        <x:f>IF(E394=1,D394/G394,"")</x:f>
        <x:v>0</x:v>
      </x:c>
      <x:c r="I394" s="55" t="n">
        <x:f>IF(AND(E394=1,COUNTIFS($A$7:A394,A394,$B$7:B394,B394,$E$7:E394,1)=1),1,0)</x:f>
        <x:v>0</x:v>
      </x:c>
      <x:c r="J394" s="64" t="str">
        <x:v>Official amendment</x:v>
      </x:c>
      <x:c r="K394" s="62" t="str">
        <x:v>Named joint proposers/signatories</x:v>
      </x:c>
      <x:c r="L394" s="55" t="str">
        <x:v>No</x:v>
      </x:c>
      <x:c r="M394" s="55" t="str">
        <x:v>PET-MEP-212</x:v>
      </x:c>
    </x:row>
    <x:row r="395" ht="34" customHeight="1">
      <x:c r="A395" s="60" t="str">
        <x:v>Elena Sancho Murillo</x:v>
      </x:c>
      <x:c r="B395" s="60" t="str">
        <x:v>Digital Omnibus</x:v>
      </x:c>
      <x:c r="C395" s="61" t="str">
        <x:v>Proposed GDPR Article 41a; proposal Article 3(1)(10)</x:v>
      </x:c>
      <x:c r="D395" s="65" t="str">
        <x:f>IF(INDEX('MEP amendments'!$AE$7:$AE$315,MATCH($M395,'MEP amendments'!$AD$7:$AD$315,0))=1,INDEX('MEP amendments'!$P$7:$P$315,MATCH($M395,'MEP amendments'!$AD$7:$AD$315,0)),"")</x:f>
      </x:c>
      <x:c r="E395" s="60" t="n">
        <x:f>IF(AND(ISNUMBER(D395),INDEX('MEP amendments'!$T$7:$T$315,MATCH($M395,'MEP amendments'!$AD$7:$AD$315,0))="Yes"),1,0)</x:f>
        <x:v>0</x:v>
      </x:c>
      <x:c r="F395" s="60" t="str">
        <x:f>INDEX('MEP amendments'!$S$7:$S$315,MATCH($M395,'MEP amendments'!$AD$7:$AD$315,0))</x:f>
        <x:v>Medium</x:v>
      </x:c>
      <x:c r="G395" s="60" t="n">
        <x:f>COUNTIFS($A$7:$A$1047,A395,$B$7:$B$1047,B395,$E$7:$E$1047,1)</x:f>
        <x:v>11</x:v>
      </x:c>
      <x:c r="H395" s="67" t="str">
        <x:f>IF(E395=1,D395/G395,"")</x:f>
      </x:c>
      <x:c r="I395" s="60" t="n">
        <x:f>IF(AND(E395=1,COUNTIFS($A$7:A395,A395,$B$7:B395,B395,$E$7:E395,1)=1),1,0)</x:f>
        <x:v>0</x:v>
      </x:c>
      <x:c r="J395" s="63" t="str">
        <x:v>Official amendment</x:v>
      </x:c>
      <x:c r="K395" s="61" t="str">
        <x:v>Named joint proposers/signatories</x:v>
      </x:c>
      <x:c r="L395" s="60" t="str">
        <x:v>No</x:v>
      </x:c>
      <x:c r="M395" s="60" t="str">
        <x:v>PET-MEP-215</x:v>
      </x:c>
    </x:row>
    <x:row r="396" ht="34" customHeight="1">
      <x:c r="A396" s="55" t="str">
        <x:v>Elena Sancho Murillo</x:v>
      </x:c>
      <x:c r="B396" s="55" t="str">
        <x:v>Digital Omnibus</x:v>
      </x:c>
      <x:c r="C396" s="62" t="str">
        <x:v>Amendment 1594; Article 3(1)(15a); GDPR Article 91b(4)(b) (new)</x:v>
      </x:c>
      <x:c r="D396" s="66" t="n">
        <x:f>IF(INDEX('MEP amendments'!$AE$7:$AE$315,MATCH($M396,'MEP amendments'!$AD$7:$AD$315,0))=1,INDEX('MEP amendments'!$P$7:$P$315,MATCH($M396,'MEP amendments'!$AD$7:$AD$315,0)),"")</x:f>
        <x:v>2</x:v>
      </x:c>
      <x:c r="E396" s="55" t="n">
        <x:f>IF(AND(ISNUMBER(D396),INDEX('MEP amendments'!$T$7:$T$315,MATCH($M396,'MEP amendments'!$AD$7:$AD$315,0))="Yes"),1,0)</x:f>
        <x:v>1</x:v>
      </x:c>
      <x:c r="F396" s="55" t="str">
        <x:f>INDEX('MEP amendments'!$S$7:$S$315,MATCH($M396,'MEP amendments'!$AD$7:$AD$315,0))</x:f>
        <x:v>Medium</x:v>
      </x:c>
      <x:c r="G396" s="55" t="n">
        <x:f>COUNTIFS($A$7:$A$1047,A396,$B$7:$B$1047,B396,$E$7:$E$1047,1)</x:f>
        <x:v>11</x:v>
      </x:c>
      <x:c r="H396" s="68" t="n">
        <x:f>IF(E396=1,D396/G396,"")</x:f>
        <x:v>0.18181818181818182</x:v>
      </x:c>
      <x:c r="I396" s="55" t="n">
        <x:f>IF(AND(E396=1,COUNTIFS($A$7:A396,A396,$B$7:B396,B396,$E$7:E396,1)=1),1,0)</x:f>
        <x:v>0</x:v>
      </x:c>
      <x:c r="J396" s="64" t="str">
        <x:v>Official amendment</x:v>
      </x:c>
      <x:c r="K396" s="62" t="str">
        <x:v>Named signatories to tabled amendment</x:v>
      </x:c>
      <x:c r="L396" s="55" t="str">
        <x:v>No</x:v>
      </x:c>
      <x:c r="M396" s="55" t="str">
        <x:v>PET-MEP-289</x:v>
      </x:c>
    </x:row>
    <x:row r="397" ht="34" customHeight="1">
      <x:c r="A397" s="60" t="str">
        <x:v>Elena Sancho Murillo</x:v>
      </x:c>
      <x:c r="B397" s="60" t="str">
        <x:v>Digital Omnibus</x:v>
      </x:c>
      <x:c r="C397" s="61" t="str">
        <x:v>Amendment 1702; Article 4(1)(8a); Regulation (EU) 2018/1725 Article 37(1)(e) replacement</x:v>
      </x:c>
      <x:c r="D397" s="65" t="n">
        <x:f>IF(INDEX('MEP amendments'!$AE$7:$AE$315,MATCH($M397,'MEP amendments'!$AD$7:$AD$315,0))=1,INDEX('MEP amendments'!$P$7:$P$315,MATCH($M397,'MEP amendments'!$AD$7:$AD$315,0)),"")</x:f>
        <x:v>1</x:v>
      </x:c>
      <x:c r="E397" s="60" t="n">
        <x:f>IF(AND(ISNUMBER(D397),INDEX('MEP amendments'!$T$7:$T$315,MATCH($M397,'MEP amendments'!$AD$7:$AD$315,0))="Yes"),1,0)</x:f>
        <x:v>1</x:v>
      </x:c>
      <x:c r="F397" s="60" t="str">
        <x:f>INDEX('MEP amendments'!$S$7:$S$315,MATCH($M397,'MEP amendments'!$AD$7:$AD$315,0))</x:f>
        <x:v>Medium</x:v>
      </x:c>
      <x:c r="G397" s="60" t="n">
        <x:f>COUNTIFS($A$7:$A$1047,A397,$B$7:$B$1047,B397,$E$7:$E$1047,1)</x:f>
        <x:v>11</x:v>
      </x:c>
      <x:c r="H397" s="67" t="n">
        <x:f>IF(E397=1,D397/G397,"")</x:f>
        <x:v>0.09090909090909091</x:v>
      </x:c>
      <x:c r="I397" s="60" t="n">
        <x:f>IF(AND(E397=1,COUNTIFS($A$7:A397,A397,$B$7:B397,B397,$E$7:E397,1)=1),1,0)</x:f>
        <x:v>0</x:v>
      </x:c>
      <x:c r="J397" s="63" t="str">
        <x:v>Official amendment</x:v>
      </x:c>
      <x:c r="K397" s="61" t="str">
        <x:v>Named signatories to tabled amendment</x:v>
      </x:c>
      <x:c r="L397" s="60" t="str">
        <x:v>No</x:v>
      </x:c>
      <x:c r="M397" s="60" t="str">
        <x:v>PET-MEP-302</x:v>
      </x:c>
    </x:row>
    <x:row r="398" ht="34" customHeight="1">
      <x:c r="A398" s="55" t="str">
        <x:v>Elisabeth Grossmann</x:v>
      </x:c>
      <x:c r="B398" s="55" t="str">
        <x:v>Digital Omnibus</x:v>
      </x:c>
      <x:c r="C398" s="62" t="str">
        <x:v>Amendment 214 — Recital 27</x:v>
      </x:c>
      <x:c r="D398" s="66" t="str">
        <x:f>IF(INDEX('MEP amendments'!$AE$7:$AE$315,MATCH($M398,'MEP amendments'!$AD$7:$AD$315,0))=1,INDEX('MEP amendments'!$P$7:$P$315,MATCH($M398,'MEP amendments'!$AD$7:$AD$315,0)),"")</x:f>
      </x:c>
      <x:c r="E398" s="55" t="n">
        <x:f>IF(AND(ISNUMBER(D398),INDEX('MEP amendments'!$T$7:$T$315,MATCH($M398,'MEP amendments'!$AD$7:$AD$315,0))="Yes"),1,0)</x:f>
        <x:v>0</x:v>
      </x:c>
      <x:c r="F398" s="55" t="str">
        <x:f>INDEX('MEP amendments'!$S$7:$S$315,MATCH($M398,'MEP amendments'!$AD$7:$AD$315,0))</x:f>
        <x:v>Medium</x:v>
      </x:c>
      <x:c r="G398" s="55" t="n">
        <x:f>COUNTIFS($A$7:$A$1047,A398,$B$7:$B$1047,B398,$E$7:$E$1047,1)</x:f>
        <x:v>7</x:v>
      </x:c>
      <x:c r="H398" s="68" t="str">
        <x:f>IF(E398=1,D398/G398,"")</x:f>
      </x:c>
      <x:c r="I398" s="55" t="n">
        <x:f>IF(AND(E398=1,COUNTIFS($A$7:A398,A398,$B$7:B398,B398,$E$7:E398,1)=1),1,0)</x:f>
        <x:v>0</x:v>
      </x:c>
      <x:c r="J398" s="64" t="str">
        <x:v>Official amendment</x:v>
      </x:c>
      <x:c r="K398" s="62" t="str">
        <x:v>Named signatory to tabled amendment</x:v>
      </x:c>
      <x:c r="L398" s="55" t="str">
        <x:v>No</x:v>
      </x:c>
      <x:c r="M398" s="55" t="str">
        <x:v>PET-MEP-97</x:v>
      </x:c>
    </x:row>
    <x:row r="399" ht="34" customHeight="1">
      <x:c r="A399" s="60" t="str">
        <x:v>Elisabeth Grossmann</x:v>
      </x:c>
      <x:c r="B399" s="60" t="str">
        <x:v>Digital Omnibus</x:v>
      </x:c>
      <x:c r="C399" s="61" t="str">
        <x:v>Amendment 274 — Recital 31</x:v>
      </x:c>
      <x:c r="D399" s="65" t="str">
        <x:f>IF(INDEX('MEP amendments'!$AE$7:$AE$315,MATCH($M399,'MEP amendments'!$AD$7:$AD$315,0))=1,INDEX('MEP amendments'!$P$7:$P$315,MATCH($M399,'MEP amendments'!$AD$7:$AD$315,0)),"")</x:f>
      </x:c>
      <x:c r="E399" s="60" t="n">
        <x:f>IF(AND(ISNUMBER(D399),INDEX('MEP amendments'!$T$7:$T$315,MATCH($M399,'MEP amendments'!$AD$7:$AD$315,0))="Yes"),1,0)</x:f>
        <x:v>0</x:v>
      </x:c>
      <x:c r="F399" s="60" t="str">
        <x:f>INDEX('MEP amendments'!$S$7:$S$315,MATCH($M399,'MEP amendments'!$AD$7:$AD$315,0))</x:f>
        <x:v>Medium</x:v>
      </x:c>
      <x:c r="G399" s="60" t="n">
        <x:f>COUNTIFS($A$7:$A$1047,A399,$B$7:$B$1047,B399,$E$7:$E$1047,1)</x:f>
        <x:v>7</x:v>
      </x:c>
      <x:c r="H399" s="67" t="str">
        <x:f>IF(E399=1,D399/G399,"")</x:f>
      </x:c>
      <x:c r="I399" s="60" t="n">
        <x:f>IF(AND(E399=1,COUNTIFS($A$7:A399,A399,$B$7:B399,B399,$E$7:E399,1)=1),1,0)</x:f>
        <x:v>0</x:v>
      </x:c>
      <x:c r="J399" s="63" t="str">
        <x:v>Official amendment</x:v>
      </x:c>
      <x:c r="K399" s="61" t="str">
        <x:v>Named signatory to tabled amendment</x:v>
      </x:c>
      <x:c r="L399" s="60" t="str">
        <x:v>No</x:v>
      </x:c>
      <x:c r="M399" s="60" t="str">
        <x:v>PET-MEP-121</x:v>
      </x:c>
    </x:row>
    <x:row r="400" ht="34" customHeight="1">
      <x:c r="A400" s="55" t="str">
        <x:v>Elisabeth Grossmann</x:v>
      </x:c>
      <x:c r="B400" s="55" t="str">
        <x:v>Digital Omnibus</x:v>
      </x:c>
      <x:c r="C400" s="62" t="str">
        <x:v>Amendment 313 — Recital 34</x:v>
      </x:c>
      <x:c r="D400" s="66" t="n">
        <x:f>IF(INDEX('MEP amendments'!$AE$7:$AE$315,MATCH($M400,'MEP amendments'!$AD$7:$AD$315,0))=1,INDEX('MEP amendments'!$P$7:$P$315,MATCH($M400,'MEP amendments'!$AD$7:$AD$315,0)),"")</x:f>
        <x:v>1</x:v>
      </x:c>
      <x:c r="E400" s="55" t="n">
        <x:f>IF(AND(ISNUMBER(D400),INDEX('MEP amendments'!$T$7:$T$315,MATCH($M400,'MEP amendments'!$AD$7:$AD$315,0))="Yes"),1,0)</x:f>
        <x:v>1</x:v>
      </x:c>
      <x:c r="F400" s="55" t="str">
        <x:f>INDEX('MEP amendments'!$S$7:$S$315,MATCH($M400,'MEP amendments'!$AD$7:$AD$315,0))</x:f>
        <x:v>High</x:v>
      </x:c>
      <x:c r="G400" s="55" t="n">
        <x:f>COUNTIFS($A$7:$A$1047,A400,$B$7:$B$1047,B400,$E$7:$E$1047,1)</x:f>
        <x:v>7</x:v>
      </x:c>
      <x:c r="H400" s="68" t="n">
        <x:f>IF(E400=1,D400/G400,"")</x:f>
        <x:v>0.14285714285714285</x:v>
      </x:c>
      <x:c r="I400" s="55" t="n">
        <x:f>IF(AND(E400=1,COUNTIFS($A$7:A400,A400,$B$7:B400,B400,$E$7:E400,1)=1),1,0)</x:f>
        <x:v>1</x:v>
      </x:c>
      <x:c r="J400" s="64" t="str">
        <x:v>Official amendment</x:v>
      </x:c>
      <x:c r="K400" s="62" t="str">
        <x:v>Named signatory to tabled amendment</x:v>
      </x:c>
      <x:c r="L400" s="55" t="str">
        <x:v>No</x:v>
      </x:c>
      <x:c r="M400" s="55" t="str">
        <x:v>PET-MEP-131</x:v>
      </x:c>
    </x:row>
    <x:row r="401" ht="34" customHeight="1">
      <x:c r="A401" s="60" t="str">
        <x:v>Elisabeth Grossmann</x:v>
      </x:c>
      <x:c r="B401" s="60" t="str">
        <x:v>Digital Omnibus</x:v>
      </x:c>
      <x:c r="C401" s="61" t="str">
        <x:v>Amendment 417; Recital 43 p (new)</x:v>
      </x:c>
      <x:c r="D401" s="65" t="n">
        <x:f>IF(INDEX('MEP amendments'!$AE$7:$AE$315,MATCH($M401,'MEP amendments'!$AD$7:$AD$315,0))=1,INDEX('MEP amendments'!$P$7:$P$315,MATCH($M401,'MEP amendments'!$AD$7:$AD$315,0)),"")</x:f>
        <x:v>2</x:v>
      </x:c>
      <x:c r="E401" s="60" t="n">
        <x:f>IF(AND(ISNUMBER(D401),INDEX('MEP amendments'!$T$7:$T$315,MATCH($M401,'MEP amendments'!$AD$7:$AD$315,0))="Yes"),1,0)</x:f>
        <x:v>1</x:v>
      </x:c>
      <x:c r="F401" s="60" t="str">
        <x:f>INDEX('MEP amendments'!$S$7:$S$315,MATCH($M401,'MEP amendments'!$AD$7:$AD$315,0))</x:f>
        <x:v>High</x:v>
      </x:c>
      <x:c r="G401" s="60" t="n">
        <x:f>COUNTIFS($A$7:$A$1047,A401,$B$7:$B$1047,B401,$E$7:$E$1047,1)</x:f>
        <x:v>7</x:v>
      </x:c>
      <x:c r="H401" s="67" t="n">
        <x:f>IF(E401=1,D401/G401,"")</x:f>
        <x:v>0.2857142857142857</x:v>
      </x:c>
      <x:c r="I401" s="60" t="n">
        <x:f>IF(AND(E401=1,COUNTIFS($A$7:A401,A401,$B$7:B401,B401,$E$7:E401,1)=1),1,0)</x:f>
        <x:v>0</x:v>
      </x:c>
      <x:c r="J401" s="63" t="str">
        <x:v>Official amendment</x:v>
      </x:c>
      <x:c r="K401" s="61" t="str">
        <x:v>Named signatory to tabled amendment</x:v>
      </x:c>
      <x:c r="L401" s="60" t="str">
        <x:v>Yes</x:v>
      </x:c>
      <x:c r="M401" s="60" t="str">
        <x:v>PET-MEP-142</x:v>
      </x:c>
    </x:row>
    <x:row r="402" ht="34" customHeight="1">
      <x:c r="A402" s="55" t="str">
        <x:v>Elisabeth Grossmann</x:v>
      </x:c>
      <x:c r="B402" s="55" t="str">
        <x:v>Digital Omnibus</x:v>
      </x:c>
      <x:c r="C402" s="62" t="str">
        <x:v>Amendment 418; Recital 43 q (new)</x:v>
      </x:c>
      <x:c r="D402" s="66" t="n">
        <x:f>IF(INDEX('MEP amendments'!$AE$7:$AE$315,MATCH($M402,'MEP amendments'!$AD$7:$AD$315,0))=1,INDEX('MEP amendments'!$P$7:$P$315,MATCH($M402,'MEP amendments'!$AD$7:$AD$315,0)),"")</x:f>
        <x:v>1</x:v>
      </x:c>
      <x:c r="E402" s="55" t="n">
        <x:f>IF(AND(ISNUMBER(D402),INDEX('MEP amendments'!$T$7:$T$315,MATCH($M402,'MEP amendments'!$AD$7:$AD$315,0))="Yes"),1,0)</x:f>
        <x:v>1</x:v>
      </x:c>
      <x:c r="F402" s="55" t="str">
        <x:f>INDEX('MEP amendments'!$S$7:$S$315,MATCH($M402,'MEP amendments'!$AD$7:$AD$315,0))</x:f>
        <x:v>High</x:v>
      </x:c>
      <x:c r="G402" s="55" t="n">
        <x:f>COUNTIFS($A$7:$A$1047,A402,$B$7:$B$1047,B402,$E$7:$E$1047,1)</x:f>
        <x:v>7</x:v>
      </x:c>
      <x:c r="H402" s="68" t="n">
        <x:f>IF(E402=1,D402/G402,"")</x:f>
        <x:v>0.14285714285714285</x:v>
      </x:c>
      <x:c r="I402" s="55" t="n">
        <x:f>IF(AND(E402=1,COUNTIFS($A$7:A402,A402,$B$7:B402,B402,$E$7:E402,1)=1),1,0)</x:f>
        <x:v>0</x:v>
      </x:c>
      <x:c r="J402" s="64" t="str">
        <x:v>Official amendment</x:v>
      </x:c>
      <x:c r="K402" s="62" t="str">
        <x:v>Named signatory to tabled amendment</x:v>
      </x:c>
      <x:c r="L402" s="55" t="str">
        <x:v>No</x:v>
      </x:c>
      <x:c r="M402" s="55" t="str">
        <x:v>PET-MEP-143</x:v>
      </x:c>
    </x:row>
    <x:row r="403" ht="34" customHeight="1">
      <x:c r="A403" s="60" t="str">
        <x:v>Elisabeth Grossmann</x:v>
      </x:c>
      <x:c r="B403" s="60" t="str">
        <x:v>Digital Omnibus</x:v>
      </x:c>
      <x:c r="C403" s="61" t="str">
        <x:v>Amendment 475; Recital 46 b (new)</x:v>
      </x:c>
      <x:c r="D403" s="65" t="n">
        <x:f>IF(INDEX('MEP amendments'!$AE$7:$AE$315,MATCH($M403,'MEP amendments'!$AD$7:$AD$315,0))=1,INDEX('MEP amendments'!$P$7:$P$315,MATCH($M403,'MEP amendments'!$AD$7:$AD$315,0)),"")</x:f>
        <x:v>2</x:v>
      </x:c>
      <x:c r="E403" s="60" t="n">
        <x:f>IF(AND(ISNUMBER(D403),INDEX('MEP amendments'!$T$7:$T$315,MATCH($M403,'MEP amendments'!$AD$7:$AD$315,0))="Yes"),1,0)</x:f>
        <x:v>1</x:v>
      </x:c>
      <x:c r="F403" s="60" t="str">
        <x:f>INDEX('MEP amendments'!$S$7:$S$315,MATCH($M403,'MEP amendments'!$AD$7:$AD$315,0))</x:f>
        <x:v>High</x:v>
      </x:c>
      <x:c r="G403" s="60" t="n">
        <x:f>COUNTIFS($A$7:$A$1047,A403,$B$7:$B$1047,B403,$E$7:$E$1047,1)</x:f>
        <x:v>7</x:v>
      </x:c>
      <x:c r="H403" s="67" t="n">
        <x:f>IF(E403=1,D403/G403,"")</x:f>
        <x:v>0.2857142857142857</x:v>
      </x:c>
      <x:c r="I403" s="60" t="n">
        <x:f>IF(AND(E403=1,COUNTIFS($A$7:A403,A403,$B$7:B403,B403,$E$7:E403,1)=1),1,0)</x:f>
        <x:v>0</x:v>
      </x:c>
      <x:c r="J403" s="63" t="str">
        <x:v>Official amendment</x:v>
      </x:c>
      <x:c r="K403" s="61" t="str">
        <x:v>Named signatory to tabled amendment</x:v>
      </x:c>
      <x:c r="L403" s="60" t="str">
        <x:v>No</x:v>
      </x:c>
      <x:c r="M403" s="60" t="str">
        <x:v>PET-MEP-150</x:v>
      </x:c>
    </x:row>
    <x:row r="404" ht="34" customHeight="1">
      <x:c r="A404" s="55" t="str">
        <x:v>Elisabeth Grossmann</x:v>
      </x:c>
      <x:c r="B404" s="55" t="str">
        <x:v>Digital Omnibus</x:v>
      </x:c>
      <x:c r="C404" s="62" t="str">
        <x:v>GDPR Article 34, especially paragraphs3(a) and new4a; proposal Article 3(1)(8a)</x:v>
      </x:c>
      <x:c r="D404" s="66" t="n">
        <x:f>IF(INDEX('MEP amendments'!$AE$7:$AE$315,MATCH($M404,'MEP amendments'!$AD$7:$AD$315,0))=1,INDEX('MEP amendments'!$P$7:$P$315,MATCH($M404,'MEP amendments'!$AD$7:$AD$315,0)),"")</x:f>
        <x:v>0</x:v>
      </x:c>
      <x:c r="E404" s="55" t="n">
        <x:f>IF(AND(ISNUMBER(D404),INDEX('MEP amendments'!$T$7:$T$315,MATCH($M404,'MEP amendments'!$AD$7:$AD$315,0))="Yes"),1,0)</x:f>
        <x:v>1</x:v>
      </x:c>
      <x:c r="F404" s="55" t="str">
        <x:f>INDEX('MEP amendments'!$S$7:$S$315,MATCH($M404,'MEP amendments'!$AD$7:$AD$315,0))</x:f>
        <x:v>High</x:v>
      </x:c>
      <x:c r="G404" s="55" t="n">
        <x:f>COUNTIFS($A$7:$A$1047,A404,$B$7:$B$1047,B404,$E$7:$E$1047,1)</x:f>
        <x:v>7</x:v>
      </x:c>
      <x:c r="H404" s="68" t="n">
        <x:f>IF(E404=1,D404/G404,"")</x:f>
        <x:v>0</x:v>
      </x:c>
      <x:c r="I404" s="55" t="n">
        <x:f>IF(AND(E404=1,COUNTIFS($A$7:A404,A404,$B$7:B404,B404,$E$7:E404,1)=1),1,0)</x:f>
        <x:v>0</x:v>
      </x:c>
      <x:c r="J404" s="64" t="str">
        <x:v>Official amendment</x:v>
      </x:c>
      <x:c r="K404" s="62" t="str">
        <x:v>Named joint proposers/signatories</x:v>
      </x:c>
      <x:c r="L404" s="55" t="str">
        <x:v>No</x:v>
      </x:c>
      <x:c r="M404" s="55" t="str">
        <x:v>PET-MEP-212</x:v>
      </x:c>
    </x:row>
    <x:row r="405" ht="34" customHeight="1">
      <x:c r="A405" s="60" t="str">
        <x:v>Elisabeth Grossmann</x:v>
      </x:c>
      <x:c r="B405" s="60" t="str">
        <x:v>Digital Omnibus</x:v>
      </x:c>
      <x:c r="C405" s="61" t="str">
        <x:v>Proposed GDPR Article 41a; proposal Article 3(1)(10)</x:v>
      </x:c>
      <x:c r="D405" s="65" t="str">
        <x:f>IF(INDEX('MEP amendments'!$AE$7:$AE$315,MATCH($M405,'MEP amendments'!$AD$7:$AD$315,0))=1,INDEX('MEP amendments'!$P$7:$P$315,MATCH($M405,'MEP amendments'!$AD$7:$AD$315,0)),"")</x:f>
      </x:c>
      <x:c r="E405" s="60" t="n">
        <x:f>IF(AND(ISNUMBER(D405),INDEX('MEP amendments'!$T$7:$T$315,MATCH($M405,'MEP amendments'!$AD$7:$AD$315,0))="Yes"),1,0)</x:f>
        <x:v>0</x:v>
      </x:c>
      <x:c r="F405" s="60" t="str">
        <x:f>INDEX('MEP amendments'!$S$7:$S$315,MATCH($M405,'MEP amendments'!$AD$7:$AD$315,0))</x:f>
        <x:v>Medium</x:v>
      </x:c>
      <x:c r="G405" s="60" t="n">
        <x:f>COUNTIFS($A$7:$A$1047,A405,$B$7:$B$1047,B405,$E$7:$E$1047,1)</x:f>
        <x:v>7</x:v>
      </x:c>
      <x:c r="H405" s="67" t="str">
        <x:f>IF(E405=1,D405/G405,"")</x:f>
      </x:c>
      <x:c r="I405" s="60" t="n">
        <x:f>IF(AND(E405=1,COUNTIFS($A$7:A405,A405,$B$7:B405,B405,$E$7:E405,1)=1),1,0)</x:f>
        <x:v>0</x:v>
      </x:c>
      <x:c r="J405" s="63" t="str">
        <x:v>Official amendment</x:v>
      </x:c>
      <x:c r="K405" s="61" t="str">
        <x:v>Named joint proposers/signatories</x:v>
      </x:c>
      <x:c r="L405" s="60" t="str">
        <x:v>No</x:v>
      </x:c>
      <x:c r="M405" s="60" t="str">
        <x:v>PET-MEP-215</x:v>
      </x:c>
    </x:row>
    <x:row r="406" ht="34" customHeight="1">
      <x:c r="A406" s="55" t="str">
        <x:v>Elisabeth Grossmann</x:v>
      </x:c>
      <x:c r="B406" s="55" t="str">
        <x:v>Digital Omnibus</x:v>
      </x:c>
      <x:c r="C406" s="62" t="str">
        <x:v>Amendment 1594; Article 3(1)(15a); GDPR Article 91b(4)(b) (new)</x:v>
      </x:c>
      <x:c r="D406" s="66" t="n">
        <x:f>IF(INDEX('MEP amendments'!$AE$7:$AE$315,MATCH($M406,'MEP amendments'!$AD$7:$AD$315,0))=1,INDEX('MEP amendments'!$P$7:$P$315,MATCH($M406,'MEP amendments'!$AD$7:$AD$315,0)),"")</x:f>
        <x:v>2</x:v>
      </x:c>
      <x:c r="E406" s="55" t="n">
        <x:f>IF(AND(ISNUMBER(D406),INDEX('MEP amendments'!$T$7:$T$315,MATCH($M406,'MEP amendments'!$AD$7:$AD$315,0))="Yes"),1,0)</x:f>
        <x:v>1</x:v>
      </x:c>
      <x:c r="F406" s="55" t="str">
        <x:f>INDEX('MEP amendments'!$S$7:$S$315,MATCH($M406,'MEP amendments'!$AD$7:$AD$315,0))</x:f>
        <x:v>Medium</x:v>
      </x:c>
      <x:c r="G406" s="55" t="n">
        <x:f>COUNTIFS($A$7:$A$1047,A406,$B$7:$B$1047,B406,$E$7:$E$1047,1)</x:f>
        <x:v>7</x:v>
      </x:c>
      <x:c r="H406" s="68" t="n">
        <x:f>IF(E406=1,D406/G406,"")</x:f>
        <x:v>0.2857142857142857</x:v>
      </x:c>
      <x:c r="I406" s="55" t="n">
        <x:f>IF(AND(E406=1,COUNTIFS($A$7:A406,A406,$B$7:B406,B406,$E$7:E406,1)=1),1,0)</x:f>
        <x:v>0</x:v>
      </x:c>
      <x:c r="J406" s="64" t="str">
        <x:v>Official amendment</x:v>
      </x:c>
      <x:c r="K406" s="62" t="str">
        <x:v>Named signatories to tabled amendment</x:v>
      </x:c>
      <x:c r="L406" s="55" t="str">
        <x:v>No</x:v>
      </x:c>
      <x:c r="M406" s="55" t="str">
        <x:v>PET-MEP-289</x:v>
      </x:c>
    </x:row>
    <x:row r="407" ht="34" customHeight="1">
      <x:c r="A407" s="60" t="str">
        <x:v>Elisabeth Grossmann</x:v>
      </x:c>
      <x:c r="B407" s="60" t="str">
        <x:v>Digital Omnibus</x:v>
      </x:c>
      <x:c r="C407" s="61" t="str">
        <x:v>Amendment 1702; Article 4(1)(8a); Regulation (EU) 2018/1725 Article 37(1)(e) replacement</x:v>
      </x:c>
      <x:c r="D407" s="65" t="n">
        <x:f>IF(INDEX('MEP amendments'!$AE$7:$AE$315,MATCH($M407,'MEP amendments'!$AD$7:$AD$315,0))=1,INDEX('MEP amendments'!$P$7:$P$315,MATCH($M407,'MEP amendments'!$AD$7:$AD$315,0)),"")</x:f>
        <x:v>1</x:v>
      </x:c>
      <x:c r="E407" s="60" t="n">
        <x:f>IF(AND(ISNUMBER(D407),INDEX('MEP amendments'!$T$7:$T$315,MATCH($M407,'MEP amendments'!$AD$7:$AD$315,0))="Yes"),1,0)</x:f>
        <x:v>1</x:v>
      </x:c>
      <x:c r="F407" s="60" t="str">
        <x:f>INDEX('MEP amendments'!$S$7:$S$315,MATCH($M407,'MEP amendments'!$AD$7:$AD$315,0))</x:f>
        <x:v>Medium</x:v>
      </x:c>
      <x:c r="G407" s="60" t="n">
        <x:f>COUNTIFS($A$7:$A$1047,A407,$B$7:$B$1047,B407,$E$7:$E$1047,1)</x:f>
        <x:v>7</x:v>
      </x:c>
      <x:c r="H407" s="67" t="n">
        <x:f>IF(E407=1,D407/G407,"")</x:f>
        <x:v>0.14285714285714285</x:v>
      </x:c>
      <x:c r="I407" s="60" t="n">
        <x:f>IF(AND(E407=1,COUNTIFS($A$7:A407,A407,$B$7:B407,B407,$E$7:E407,1)=1),1,0)</x:f>
        <x:v>0</x:v>
      </x:c>
      <x:c r="J407" s="63" t="str">
        <x:v>Official amendment</x:v>
      </x:c>
      <x:c r="K407" s="61" t="str">
        <x:v>Named signatories to tabled amendment</x:v>
      </x:c>
      <x:c r="L407" s="60" t="str">
        <x:v>No</x:v>
      </x:c>
      <x:c r="M407" s="60" t="str">
        <x:v>PET-MEP-302</x:v>
      </x:c>
    </x:row>
    <x:row r="408" ht="34" customHeight="1">
      <x:c r="A408" s="55" t="str">
        <x:v>Eva Maydell</x:v>
      </x:c>
      <x:c r="B408" s="55" t="str">
        <x:v>Digital Omnibus</x:v>
      </x:c>
      <x:c r="C408" s="62" t="str">
        <x:v>Amendment 216 — Recital 27</x:v>
      </x:c>
      <x:c r="D408" s="66" t="n">
        <x:f>IF(INDEX('MEP amendments'!$AE$7:$AE$315,MATCH($M408,'MEP amendments'!$AD$7:$AD$315,0))=1,INDEX('MEP amendments'!$P$7:$P$315,MATCH($M408,'MEP amendments'!$AD$7:$AD$315,0)),"")</x:f>
        <x:v>0</x:v>
      </x:c>
      <x:c r="E408" s="55" t="n">
        <x:f>IF(AND(ISNUMBER(D408),INDEX('MEP amendments'!$T$7:$T$315,MATCH($M408,'MEP amendments'!$AD$7:$AD$315,0))="Yes"),1,0)</x:f>
        <x:v>1</x:v>
      </x:c>
      <x:c r="F408" s="55" t="str">
        <x:f>INDEX('MEP amendments'!$S$7:$S$315,MATCH($M408,'MEP amendments'!$AD$7:$AD$315,0))</x:f>
        <x:v>Medium</x:v>
      </x:c>
      <x:c r="G408" s="55" t="n">
        <x:f>COUNTIFS($A$7:$A$1047,A408,$B$7:$B$1047,B408,$E$7:$E$1047,1)</x:f>
        <x:v>4</x:v>
      </x:c>
      <x:c r="H408" s="68" t="n">
        <x:f>IF(E408=1,D408/G408,"")</x:f>
        <x:v>0</x:v>
      </x:c>
      <x:c r="I408" s="55" t="n">
        <x:f>IF(AND(E408=1,COUNTIFS($A$7:A408,A408,$B$7:B408,B408,$E$7:E408,1)=1),1,0)</x:f>
        <x:v>1</x:v>
      </x:c>
      <x:c r="J408" s="64" t="str">
        <x:v>Official amendment</x:v>
      </x:c>
      <x:c r="K408" s="62" t="str">
        <x:v>Named signatory to tabled amendment</x:v>
      </x:c>
      <x:c r="L408" s="55" t="str">
        <x:v>No</x:v>
      </x:c>
      <x:c r="M408" s="55" t="str">
        <x:v>PET-MEP-99</x:v>
      </x:c>
    </x:row>
    <x:row r="409" ht="34" customHeight="1">
      <x:c r="A409" s="60" t="str">
        <x:v>Eva Maydell</x:v>
      </x:c>
      <x:c r="B409" s="60" t="str">
        <x:v>Digital Omnibus</x:v>
      </x:c>
      <x:c r="C409" s="61" t="str">
        <x:v>Amendment 1269; Article 3 – paragraph 1 – point 10 Regulation (EU) 2016/679 Article 41a – paragraph 2 – point a</x:v>
      </x:c>
      <x:c r="D409" s="65" t="n">
        <x:f>IF(INDEX('MEP amendments'!$AE$7:$AE$315,MATCH($M409,'MEP amendments'!$AD$7:$AD$315,0))=1,INDEX('MEP amendments'!$P$7:$P$315,MATCH($M409,'MEP amendments'!$AD$7:$AD$315,0)),"")</x:f>
        <x:v>1</x:v>
      </x:c>
      <x:c r="E409" s="60" t="n">
        <x:f>IF(AND(ISNUMBER(D409),INDEX('MEP amendments'!$T$7:$T$315,MATCH($M409,'MEP amendments'!$AD$7:$AD$315,0))="Yes"),1,0)</x:f>
        <x:v>1</x:v>
      </x:c>
      <x:c r="F409" s="60" t="str">
        <x:f>INDEX('MEP amendments'!$S$7:$S$315,MATCH($M409,'MEP amendments'!$AD$7:$AD$315,0))</x:f>
        <x:v>High</x:v>
      </x:c>
      <x:c r="G409" s="60" t="n">
        <x:f>COUNTIFS($A$7:$A$1047,A409,$B$7:$B$1047,B409,$E$7:$E$1047,1)</x:f>
        <x:v>4</x:v>
      </x:c>
      <x:c r="H409" s="67" t="n">
        <x:f>IF(E409=1,D409/G409,"")</x:f>
        <x:v>0.25</x:v>
      </x:c>
      <x:c r="I409" s="60" t="n">
        <x:f>IF(AND(E409=1,COUNTIFS($A$7:A409,A409,$B$7:B409,B409,$E$7:E409,1)=1),1,0)</x:f>
        <x:v>0</x:v>
      </x:c>
      <x:c r="J409" s="63" t="str">
        <x:v>Official amendment</x:v>
      </x:c>
      <x:c r="K409" s="61" t="str">
        <x:v>Named signatories to tabled amendment</x:v>
      </x:c>
      <x:c r="L409" s="60" t="str">
        <x:v>Yes</x:v>
      </x:c>
      <x:c r="M409" s="60" t="str">
        <x:v>PET-MEP-240</x:v>
      </x:c>
    </x:row>
    <x:row r="410" ht="34" customHeight="1">
      <x:c r="A410" s="55" t="str">
        <x:v>Eva Maydell</x:v>
      </x:c>
      <x:c r="B410" s="55" t="str">
        <x:v>Digital Omnibus</x:v>
      </x:c>
      <x:c r="C410" s="62" t="str">
        <x:v>Amendment 1275; Article 3 – paragraph 1 – point 10 Regulation (EU) 2016/679 Article 41a – paragraph 2 – point b</x:v>
      </x:c>
      <x:c r="D410" s="66" t="n">
        <x:f>IF(INDEX('MEP amendments'!$AE$7:$AE$315,MATCH($M410,'MEP amendments'!$AD$7:$AD$315,0))=1,INDEX('MEP amendments'!$P$7:$P$315,MATCH($M410,'MEP amendments'!$AD$7:$AD$315,0)),"")</x:f>
        <x:v>0</x:v>
      </x:c>
      <x:c r="E410" s="55" t="n">
        <x:f>IF(AND(ISNUMBER(D410),INDEX('MEP amendments'!$T$7:$T$315,MATCH($M410,'MEP amendments'!$AD$7:$AD$315,0))="Yes"),1,0)</x:f>
        <x:v>1</x:v>
      </x:c>
      <x:c r="F410" s="55" t="str">
        <x:f>INDEX('MEP amendments'!$S$7:$S$315,MATCH($M410,'MEP amendments'!$AD$7:$AD$315,0))</x:f>
        <x:v>High</x:v>
      </x:c>
      <x:c r="G410" s="55" t="n">
        <x:f>COUNTIFS($A$7:$A$1047,A410,$B$7:$B$1047,B410,$E$7:$E$1047,1)</x:f>
        <x:v>4</x:v>
      </x:c>
      <x:c r="H410" s="68" t="n">
        <x:f>IF(E410=1,D410/G410,"")</x:f>
        <x:v>0</x:v>
      </x:c>
      <x:c r="I410" s="55" t="n">
        <x:f>IF(AND(E410=1,COUNTIFS($A$7:A410,A410,$B$7:B410,B410,$E$7:E410,1)=1),1,0)</x:f>
        <x:v>0</x:v>
      </x:c>
      <x:c r="J410" s="64" t="str">
        <x:v>Official amendment</x:v>
      </x:c>
      <x:c r="K410" s="62" t="str">
        <x:v>Named signatories to tabled amendment</x:v>
      </x:c>
      <x:c r="L410" s="55" t="str">
        <x:v>No</x:v>
      </x:c>
      <x:c r="M410" s="55" t="str">
        <x:v>PET-MEP-246</x:v>
      </x:c>
    </x:row>
    <x:row r="411" ht="34" customHeight="1">
      <x:c r="A411" s="60" t="str">
        <x:v>Eva Maydell</x:v>
      </x:c>
      <x:c r="B411" s="60" t="str">
        <x:v>Digital Omnibus</x:v>
      </x:c>
      <x:c r="C411" s="61" t="str">
        <x:v>Amendment 1281; Article 3 – paragraph 1 – point 10 Regulation (EU) 2016/679 Article 41a – paragraph 2 – point ba (new)</x:v>
      </x:c>
      <x:c r="D411" s="65" t="n">
        <x:f>IF(INDEX('MEP amendments'!$AE$7:$AE$315,MATCH($M411,'MEP amendments'!$AD$7:$AD$315,0))=1,INDEX('MEP amendments'!$P$7:$P$315,MATCH($M411,'MEP amendments'!$AD$7:$AD$315,0)),"")</x:f>
        <x:v>1</x:v>
      </x:c>
      <x:c r="E411" s="60" t="n">
        <x:f>IF(AND(ISNUMBER(D411),INDEX('MEP amendments'!$T$7:$T$315,MATCH($M411,'MEP amendments'!$AD$7:$AD$315,0))="Yes"),1,0)</x:f>
        <x:v>1</x:v>
      </x:c>
      <x:c r="F411" s="60" t="str">
        <x:f>INDEX('MEP amendments'!$S$7:$S$315,MATCH($M411,'MEP amendments'!$AD$7:$AD$315,0))</x:f>
        <x:v>High</x:v>
      </x:c>
      <x:c r="G411" s="60" t="n">
        <x:f>COUNTIFS($A$7:$A$1047,A411,$B$7:$B$1047,B411,$E$7:$E$1047,1)</x:f>
        <x:v>4</x:v>
      </x:c>
      <x:c r="H411" s="67" t="n">
        <x:f>IF(E411=1,D411/G411,"")</x:f>
        <x:v>0.25</x:v>
      </x:c>
      <x:c r="I411" s="60" t="n">
        <x:f>IF(AND(E411=1,COUNTIFS($A$7:A411,A411,$B$7:B411,B411,$E$7:E411,1)=1),1,0)</x:f>
        <x:v>0</x:v>
      </x:c>
      <x:c r="J411" s="63" t="str">
        <x:v>Official amendment</x:v>
      </x:c>
      <x:c r="K411" s="61" t="str">
        <x:v>Named signatories to tabled amendment</x:v>
      </x:c>
      <x:c r="L411" s="60" t="str">
        <x:v>No</x:v>
      </x:c>
      <x:c r="M411" s="60" t="str">
        <x:v>PET-MEP-252</x:v>
      </x:c>
    </x:row>
    <x:row r="412" ht="34" customHeight="1">
      <x:c r="A412" s="55" t="str">
        <x:v>Ewa Zajączkowska-Hernik</x:v>
      </x:c>
      <x:c r="B412" s="55" t="str">
        <x:v>Digital Omnibus</x:v>
      </x:c>
      <x:c r="C412" s="62" t="str">
        <x:v>Amendment 644 — Article 1 – paragraph 1 – point 7 Regulation (EU) 2023/2854 Article 15a – paragraph 2</x:v>
      </x:c>
      <x:c r="D412" s="66" t="n">
        <x:f>IF(INDEX('MEP amendments'!$AE$7:$AE$315,MATCH($M412,'MEP amendments'!$AD$7:$AD$315,0))=1,INDEX('MEP amendments'!$P$7:$P$315,MATCH($M412,'MEP amendments'!$AD$7:$AD$315,0)),"")</x:f>
        <x:v>1</x:v>
      </x:c>
      <x:c r="E412" s="55" t="n">
        <x:f>IF(AND(ISNUMBER(D412),INDEX('MEP amendments'!$T$7:$T$315,MATCH($M412,'MEP amendments'!$AD$7:$AD$315,0))="Yes"),1,0)</x:f>
        <x:v>1</x:v>
      </x:c>
      <x:c r="F412" s="55" t="str">
        <x:f>INDEX('MEP amendments'!$S$7:$S$315,MATCH($M412,'MEP amendments'!$AD$7:$AD$315,0))</x:f>
        <x:v>High</x:v>
      </x:c>
      <x:c r="G412" s="55" t="n">
        <x:f>COUNTIFS($A$7:$A$1047,A412,$B$7:$B$1047,B412,$E$7:$E$1047,1)</x:f>
        <x:v>3</x:v>
      </x:c>
      <x:c r="H412" s="68" t="n">
        <x:f>IF(E412=1,D412/G412,"")</x:f>
        <x:v>0.3333333333333333</x:v>
      </x:c>
      <x:c r="I412" s="55" t="n">
        <x:f>IF(AND(E412=1,COUNTIFS($A$7:A412,A412,$B$7:B412,B412,$E$7:E412,1)=1),1,0)</x:f>
        <x:v>1</x:v>
      </x:c>
      <x:c r="J412" s="64" t="str">
        <x:v>Official amendment</x:v>
      </x:c>
      <x:c r="K412" s="62" t="str">
        <x:v>Named signatory to tabled amendment</x:v>
      </x:c>
      <x:c r="L412" s="55" t="str">
        <x:v>No</x:v>
      </x:c>
      <x:c r="M412" s="55" t="str">
        <x:v>PET-MEP-160</x:v>
      </x:c>
    </x:row>
    <x:row r="413" ht="34" customHeight="1">
      <x:c r="A413" s="60" t="str">
        <x:v>Ewa Zajączkowska-Hernik</x:v>
      </x:c>
      <x:c r="B413" s="60" t="str">
        <x:v>Digital Omnibus</x:v>
      </x:c>
      <x:c r="C413" s="61" t="str">
        <x:v>Amendment 646 — Article 1 – paragraph 1 – point 7 Regulation (EU) 2023/2854 Article 15a – paragraph 2</x:v>
      </x:c>
      <x:c r="D413" s="65" t="n">
        <x:f>IF(INDEX('MEP amendments'!$AE$7:$AE$315,MATCH($M413,'MEP amendments'!$AD$7:$AD$315,0))=1,INDEX('MEP amendments'!$P$7:$P$315,MATCH($M413,'MEP amendments'!$AD$7:$AD$315,0)),"")</x:f>
        <x:v>0</x:v>
      </x:c>
      <x:c r="E413" s="60" t="n">
        <x:f>IF(AND(ISNUMBER(D413),INDEX('MEP amendments'!$T$7:$T$315,MATCH($M413,'MEP amendments'!$AD$7:$AD$315,0))="Yes"),1,0)</x:f>
        <x:v>1</x:v>
      </x:c>
      <x:c r="F413" s="60" t="str">
        <x:f>INDEX('MEP amendments'!$S$7:$S$315,MATCH($M413,'MEP amendments'!$AD$7:$AD$315,0))</x:f>
        <x:v>High</x:v>
      </x:c>
      <x:c r="G413" s="60" t="n">
        <x:f>COUNTIFS($A$7:$A$1047,A413,$B$7:$B$1047,B413,$E$7:$E$1047,1)</x:f>
        <x:v>3</x:v>
      </x:c>
      <x:c r="H413" s="67" t="n">
        <x:f>IF(E413=1,D413/G413,"")</x:f>
        <x:v>0</x:v>
      </x:c>
      <x:c r="I413" s="60" t="n">
        <x:f>IF(AND(E413=1,COUNTIFS($A$7:A413,A413,$B$7:B413,B413,$E$7:E413,1)=1),1,0)</x:f>
        <x:v>0</x:v>
      </x:c>
      <x:c r="J413" s="63" t="str">
        <x:v>Official amendment</x:v>
      </x:c>
      <x:c r="K413" s="61" t="str">
        <x:v>Named signatory to tabled amendment</x:v>
      </x:c>
      <x:c r="L413" s="60" t="str">
        <x:v>No</x:v>
      </x:c>
      <x:c r="M413" s="60" t="str">
        <x:v>PET-MEP-162</x:v>
      </x:c>
    </x:row>
    <x:row r="414" ht="34" customHeight="1">
      <x:c r="A414" s="55" t="str">
        <x:v>Ewa Zajączkowska-Hernik</x:v>
      </x:c>
      <x:c r="B414" s="55" t="str">
        <x:v>Digital Omnibus</x:v>
      </x:c>
      <x:c r="C414" s="62" t="str">
        <x:v>GDPR Article 33(6); proposal Article 3(1)(8)(c)</x:v>
      </x:c>
      <x:c r="D414" s="66" t="n">
        <x:f>IF(INDEX('MEP amendments'!$AE$7:$AE$315,MATCH($M414,'MEP amendments'!$AD$7:$AD$315,0))=1,INDEX('MEP amendments'!$P$7:$P$315,MATCH($M414,'MEP amendments'!$AD$7:$AD$315,0)),"")</x:f>
        <x:v>1</x:v>
      </x:c>
      <x:c r="E414" s="55" t="n">
        <x:f>IF(AND(ISNUMBER(D414),INDEX('MEP amendments'!$T$7:$T$315,MATCH($M414,'MEP amendments'!$AD$7:$AD$315,0))="Yes"),1,0)</x:f>
        <x:v>1</x:v>
      </x:c>
      <x:c r="F414" s="55" t="str">
        <x:f>INDEX('MEP amendments'!$S$7:$S$315,MATCH($M414,'MEP amendments'!$AD$7:$AD$315,0))</x:f>
        <x:v>High</x:v>
      </x:c>
      <x:c r="G414" s="55" t="n">
        <x:f>COUNTIFS($A$7:$A$1047,A414,$B$7:$B$1047,B414,$E$7:$E$1047,1)</x:f>
        <x:v>3</x:v>
      </x:c>
      <x:c r="H414" s="68" t="n">
        <x:f>IF(E414=1,D414/G414,"")</x:f>
        <x:v>0.3333333333333333</x:v>
      </x:c>
      <x:c r="I414" s="55" t="n">
        <x:f>IF(AND(E414=1,COUNTIFS($A$7:A414,A414,$B$7:B414,B414,$E$7:E414,1)=1),1,0)</x:f>
        <x:v>0</x:v>
      </x:c>
      <x:c r="J414" s="64" t="str">
        <x:v>Official amendment</x:v>
      </x:c>
      <x:c r="K414" s="62" t="str">
        <x:v>Named joint proposers/signatories</x:v>
      </x:c>
      <x:c r="L414" s="55" t="str">
        <x:v>No</x:v>
      </x:c>
      <x:c r="M414" s="55" t="str">
        <x:v>PET-MEP-211</x:v>
      </x:c>
    </x:row>
    <x:row r="415" ht="34" customHeight="1">
      <x:c r="A415" s="60" t="str">
        <x:v>Fabienne Keller</x:v>
      </x:c>
      <x:c r="B415" s="60" t="str">
        <x:v>Digital Omnibus</x:v>
      </x:c>
      <x:c r="C415" s="61" t="str">
        <x:v>Amendment 217 — Recital 27</x:v>
      </x:c>
      <x:c r="D415" s="65" t="str">
        <x:f>IF(INDEX('MEP amendments'!$AE$7:$AE$315,MATCH($M415,'MEP amendments'!$AD$7:$AD$315,0))=1,INDEX('MEP amendments'!$P$7:$P$315,MATCH($M415,'MEP amendments'!$AD$7:$AD$315,0)),"")</x:f>
      </x:c>
      <x:c r="E415" s="60" t="n">
        <x:f>IF(AND(ISNUMBER(D415),INDEX('MEP amendments'!$T$7:$T$315,MATCH($M415,'MEP amendments'!$AD$7:$AD$315,0))="Yes"),1,0)</x:f>
        <x:v>0</x:v>
      </x:c>
      <x:c r="F415" s="60" t="str">
        <x:f>INDEX('MEP amendments'!$S$7:$S$315,MATCH($M415,'MEP amendments'!$AD$7:$AD$315,0))</x:f>
        <x:v>Medium</x:v>
      </x:c>
      <x:c r="G415" s="60" t="n">
        <x:f>COUNTIFS($A$7:$A$1047,A415,$B$7:$B$1047,B415,$E$7:$E$1047,1)</x:f>
        <x:v>11</x:v>
      </x:c>
      <x:c r="H415" s="67" t="str">
        <x:f>IF(E415=1,D415/G415,"")</x:f>
      </x:c>
      <x:c r="I415" s="60" t="n">
        <x:f>IF(AND(E415=1,COUNTIFS($A$7:A415,A415,$B$7:B415,B415,$E$7:E415,1)=1),1,0)</x:f>
        <x:v>0</x:v>
      </x:c>
      <x:c r="J415" s="63" t="str">
        <x:v>Official amendment</x:v>
      </x:c>
      <x:c r="K415" s="61" t="str">
        <x:v>Named signatory to tabled amendment</x:v>
      </x:c>
      <x:c r="L415" s="60" t="str">
        <x:v>No</x:v>
      </x:c>
      <x:c r="M415" s="60" t="str">
        <x:v>PET-MEP-100</x:v>
      </x:c>
    </x:row>
    <x:row r="416" ht="34" customHeight="1">
      <x:c r="A416" s="55" t="str">
        <x:v>Fabienne Keller</x:v>
      </x:c>
      <x:c r="B416" s="55" t="str">
        <x:v>Digital Omnibus</x:v>
      </x:c>
      <x:c r="C416" s="62" t="str">
        <x:v>Amendment 225 — Recital 27 a (new)</x:v>
      </x:c>
      <x:c r="D416" s="66" t="n">
        <x:f>IF(INDEX('MEP amendments'!$AE$7:$AE$315,MATCH($M416,'MEP amendments'!$AD$7:$AD$315,0))=1,INDEX('MEP amendments'!$P$7:$P$315,MATCH($M416,'MEP amendments'!$AD$7:$AD$315,0)),"")</x:f>
        <x:v>2</x:v>
      </x:c>
      <x:c r="E416" s="55" t="n">
        <x:f>IF(AND(ISNUMBER(D416),INDEX('MEP amendments'!$T$7:$T$315,MATCH($M416,'MEP amendments'!$AD$7:$AD$315,0))="Yes"),1,0)</x:f>
        <x:v>1</x:v>
      </x:c>
      <x:c r="F416" s="55" t="str">
        <x:f>INDEX('MEP amendments'!$S$7:$S$315,MATCH($M416,'MEP amendments'!$AD$7:$AD$315,0))</x:f>
        <x:v>High</x:v>
      </x:c>
      <x:c r="G416" s="55" t="n">
        <x:f>COUNTIFS($A$7:$A$1047,A416,$B$7:$B$1047,B416,$E$7:$E$1047,1)</x:f>
        <x:v>11</x:v>
      </x:c>
      <x:c r="H416" s="68" t="n">
        <x:f>IF(E416=1,D416/G416,"")</x:f>
        <x:v>0.18181818181818182</x:v>
      </x:c>
      <x:c r="I416" s="55" t="n">
        <x:f>IF(AND(E416=1,COUNTIFS($A$7:A416,A416,$B$7:B416,B416,$E$7:E416,1)=1),1,0)</x:f>
        <x:v>1</x:v>
      </x:c>
      <x:c r="J416" s="64" t="str">
        <x:v>Official amendment</x:v>
      </x:c>
      <x:c r="K416" s="62" t="str">
        <x:v>Named signatory to tabled amendment</x:v>
      </x:c>
      <x:c r="L416" s="55" t="str">
        <x:v>No</x:v>
      </x:c>
      <x:c r="M416" s="55" t="str">
        <x:v>PET-MEP-106</x:v>
      </x:c>
    </x:row>
    <x:row r="417" ht="34" customHeight="1">
      <x:c r="A417" s="60" t="str">
        <x:v>Fabienne Keller</x:v>
      </x:c>
      <x:c r="B417" s="60" t="str">
        <x:v>Digital Omnibus</x:v>
      </x:c>
      <x:c r="C417" s="61" t="str">
        <x:v>Amendment 272 — Recital 31</x:v>
      </x:c>
      <x:c r="D417" s="65" t="str">
        <x:f>IF(INDEX('MEP amendments'!$AE$7:$AE$315,MATCH($M417,'MEP amendments'!$AD$7:$AD$315,0))=1,INDEX('MEP amendments'!$P$7:$P$315,MATCH($M417,'MEP amendments'!$AD$7:$AD$315,0)),"")</x:f>
      </x:c>
      <x:c r="E417" s="60" t="n">
        <x:f>IF(AND(ISNUMBER(D417),INDEX('MEP amendments'!$T$7:$T$315,MATCH($M417,'MEP amendments'!$AD$7:$AD$315,0))="Yes"),1,0)</x:f>
        <x:v>0</x:v>
      </x:c>
      <x:c r="F417" s="60" t="str">
        <x:f>INDEX('MEP amendments'!$S$7:$S$315,MATCH($M417,'MEP amendments'!$AD$7:$AD$315,0))</x:f>
        <x:v>Medium</x:v>
      </x:c>
      <x:c r="G417" s="60" t="n">
        <x:f>COUNTIFS($A$7:$A$1047,A417,$B$7:$B$1047,B417,$E$7:$E$1047,1)</x:f>
        <x:v>11</x:v>
      </x:c>
      <x:c r="H417" s="67" t="str">
        <x:f>IF(E417=1,D417/G417,"")</x:f>
      </x:c>
      <x:c r="I417" s="60" t="n">
        <x:f>IF(AND(E417=1,COUNTIFS($A$7:A417,A417,$B$7:B417,B417,$E$7:E417,1)=1),1,0)</x:f>
        <x:v>0</x:v>
      </x:c>
      <x:c r="J417" s="63" t="str">
        <x:v>Official amendment</x:v>
      </x:c>
      <x:c r="K417" s="61" t="str">
        <x:v>Named signatory to tabled amendment</x:v>
      </x:c>
      <x:c r="L417" s="60" t="str">
        <x:v>No</x:v>
      </x:c>
      <x:c r="M417" s="60" t="str">
        <x:v>PET-MEP-119</x:v>
      </x:c>
    </x:row>
    <x:row r="418" ht="34" customHeight="1">
      <x:c r="A418" s="55" t="str">
        <x:v>Fabienne Keller</x:v>
      </x:c>
      <x:c r="B418" s="55" t="str">
        <x:v>Digital Omnibus</x:v>
      </x:c>
      <x:c r="C418" s="62" t="str">
        <x:v>Amendment 315 — Recital 34</x:v>
      </x:c>
      <x:c r="D418" s="66" t="n">
        <x:f>IF(INDEX('MEP amendments'!$AE$7:$AE$315,MATCH($M418,'MEP amendments'!$AD$7:$AD$315,0))=1,INDEX('MEP amendments'!$P$7:$P$315,MATCH($M418,'MEP amendments'!$AD$7:$AD$315,0)),"")</x:f>
        <x:v>0</x:v>
      </x:c>
      <x:c r="E418" s="55" t="n">
        <x:f>IF(AND(ISNUMBER(D418),INDEX('MEP amendments'!$T$7:$T$315,MATCH($M418,'MEP amendments'!$AD$7:$AD$315,0))="Yes"),1,0)</x:f>
        <x:v>1</x:v>
      </x:c>
      <x:c r="F418" s="55" t="str">
        <x:f>INDEX('MEP amendments'!$S$7:$S$315,MATCH($M418,'MEP amendments'!$AD$7:$AD$315,0))</x:f>
        <x:v>Medium</x:v>
      </x:c>
      <x:c r="G418" s="55" t="n">
        <x:f>COUNTIFS($A$7:$A$1047,A418,$B$7:$B$1047,B418,$E$7:$E$1047,1)</x:f>
        <x:v>11</x:v>
      </x:c>
      <x:c r="H418" s="68" t="n">
        <x:f>IF(E418=1,D418/G418,"")</x:f>
        <x:v>0</x:v>
      </x:c>
      <x:c r="I418" s="55" t="n">
        <x:f>IF(AND(E418=1,COUNTIFS($A$7:A418,A418,$B$7:B418,B418,$E$7:E418,1)=1),1,0)</x:f>
        <x:v>0</x:v>
      </x:c>
      <x:c r="J418" s="64" t="str">
        <x:v>Official amendment</x:v>
      </x:c>
      <x:c r="K418" s="62" t="str">
        <x:v>Named signatory to tabled amendment</x:v>
      </x:c>
      <x:c r="L418" s="55" t="str">
        <x:v>No</x:v>
      </x:c>
      <x:c r="M418" s="55" t="str">
        <x:v>PET-MEP-133</x:v>
      </x:c>
    </x:row>
    <x:row r="419" ht="34" customHeight="1">
      <x:c r="A419" s="60" t="str">
        <x:v>Fabienne Keller</x:v>
      </x:c>
      <x:c r="B419" s="60" t="str">
        <x:v>Digital Omnibus</x:v>
      </x:c>
      <x:c r="C419" s="61" t="str">
        <x:v>Amendment 448; Recital 44 – paragraph 4</x:v>
      </x:c>
      <x:c r="D419" s="65" t="n">
        <x:f>IF(INDEX('MEP amendments'!$AE$7:$AE$315,MATCH($M419,'MEP amendments'!$AD$7:$AD$315,0))=1,INDEX('MEP amendments'!$P$7:$P$315,MATCH($M419,'MEP amendments'!$AD$7:$AD$315,0)),"")</x:f>
        <x:v>2</x:v>
      </x:c>
      <x:c r="E419" s="60" t="n">
        <x:f>IF(AND(ISNUMBER(D419),INDEX('MEP amendments'!$T$7:$T$315,MATCH($M419,'MEP amendments'!$AD$7:$AD$315,0))="Yes"),1,0)</x:f>
        <x:v>1</x:v>
      </x:c>
      <x:c r="F419" s="60" t="str">
        <x:f>INDEX('MEP amendments'!$S$7:$S$315,MATCH($M419,'MEP amendments'!$AD$7:$AD$315,0))</x:f>
        <x:v>High</x:v>
      </x:c>
      <x:c r="G419" s="60" t="n">
        <x:f>COUNTIFS($A$7:$A$1047,A419,$B$7:$B$1047,B419,$E$7:$E$1047,1)</x:f>
        <x:v>11</x:v>
      </x:c>
      <x:c r="H419" s="67" t="n">
        <x:f>IF(E419=1,D419/G419,"")</x:f>
        <x:v>0.18181818181818182</x:v>
      </x:c>
      <x:c r="I419" s="60" t="n">
        <x:f>IF(AND(E419=1,COUNTIFS($A$7:A419,A419,$B$7:B419,B419,$E$7:E419,1)=1),1,0)</x:f>
        <x:v>0</x:v>
      </x:c>
      <x:c r="J419" s="63" t="str">
        <x:v>Official amendment</x:v>
      </x:c>
      <x:c r="K419" s="61" t="str">
        <x:v>Named signatory to tabled amendment</x:v>
      </x:c>
      <x:c r="L419" s="60" t="str">
        <x:v>No</x:v>
      </x:c>
      <x:c r="M419" s="60" t="str">
        <x:v>PET-MEP-146</x:v>
      </x:c>
    </x:row>
    <x:row r="420" ht="34" customHeight="1">
      <x:c r="A420" s="55" t="str">
        <x:v>Fabienne Keller</x:v>
      </x:c>
      <x:c r="B420" s="55" t="str">
        <x:v>Digital Omnibus</x:v>
      </x:c>
      <x:c r="C420" s="62" t="str">
        <x:v>Amendment 464; Recital 46</x:v>
      </x:c>
      <x:c r="D420" s="66" t="n">
        <x:f>IF(INDEX('MEP amendments'!$AE$7:$AE$315,MATCH($M420,'MEP amendments'!$AD$7:$AD$315,0))=1,INDEX('MEP amendments'!$P$7:$P$315,MATCH($M420,'MEP amendments'!$AD$7:$AD$315,0)),"")</x:f>
        <x:v>2</x:v>
      </x:c>
      <x:c r="E420" s="55" t="n">
        <x:f>IF(AND(ISNUMBER(D420),INDEX('MEP amendments'!$T$7:$T$315,MATCH($M420,'MEP amendments'!$AD$7:$AD$315,0))="Yes"),1,0)</x:f>
        <x:v>1</x:v>
      </x:c>
      <x:c r="F420" s="55" t="str">
        <x:f>INDEX('MEP amendments'!$S$7:$S$315,MATCH($M420,'MEP amendments'!$AD$7:$AD$315,0))</x:f>
        <x:v>High</x:v>
      </x:c>
      <x:c r="G420" s="55" t="n">
        <x:f>COUNTIFS($A$7:$A$1047,A420,$B$7:$B$1047,B420,$E$7:$E$1047,1)</x:f>
        <x:v>11</x:v>
      </x:c>
      <x:c r="H420" s="68" t="n">
        <x:f>IF(E420=1,D420/G420,"")</x:f>
        <x:v>0.18181818181818182</x:v>
      </x:c>
      <x:c r="I420" s="55" t="n">
        <x:f>IF(AND(E420=1,COUNTIFS($A$7:A420,A420,$B$7:B420,B420,$E$7:E420,1)=1),1,0)</x:f>
        <x:v>0</x:v>
      </x:c>
      <x:c r="J420" s="64" t="str">
        <x:v>Official amendment</x:v>
      </x:c>
      <x:c r="K420" s="62" t="str">
        <x:v>Named signatory to tabled amendment</x:v>
      </x:c>
      <x:c r="L420" s="55" t="str">
        <x:v>Yes</x:v>
      </x:c>
      <x:c r="M420" s="55" t="str">
        <x:v>PET-MEP-148</x:v>
      </x:c>
    </x:row>
    <x:row r="421" ht="34" customHeight="1">
      <x:c r="A421" s="60" t="str">
        <x:v>Fabienne Keller</x:v>
      </x:c>
      <x:c r="B421" s="60" t="str">
        <x:v>Digital Omnibus</x:v>
      </x:c>
      <x:c r="C421" s="61" t="str">
        <x:v>Amendment 977: new GDPR Art4(38a)</x:v>
      </x:c>
      <x:c r="D421" s="65" t="n">
        <x:f>IF(INDEX('MEP amendments'!$AE$7:$AE$315,MATCH($M421,'MEP amendments'!$AD$7:$AD$315,0))=1,INDEX('MEP amendments'!$P$7:$P$315,MATCH($M421,'MEP amendments'!$AD$7:$AD$315,0)),"")</x:f>
        <x:v>0</x:v>
      </x:c>
      <x:c r="E421" s="60" t="n">
        <x:f>IF(AND(ISNUMBER(D421),INDEX('MEP amendments'!$T$7:$T$315,MATCH($M421,'MEP amendments'!$AD$7:$AD$315,0))="Yes"),1,0)</x:f>
        <x:v>1</x:v>
      </x:c>
      <x:c r="F421" s="60" t="str">
        <x:f>INDEX('MEP amendments'!$S$7:$S$315,MATCH($M421,'MEP amendments'!$AD$7:$AD$315,0))</x:f>
        <x:v>Medium</x:v>
      </x:c>
      <x:c r="G421" s="60" t="n">
        <x:f>COUNTIFS($A$7:$A$1047,A421,$B$7:$B$1047,B421,$E$7:$E$1047,1)</x:f>
        <x:v>11</x:v>
      </x:c>
      <x:c r="H421" s="67" t="n">
        <x:f>IF(E421=1,D421/G421,"")</x:f>
        <x:v>0</x:v>
      </x:c>
      <x:c r="I421" s="60" t="n">
        <x:f>IF(AND(E421=1,COUNTIFS($A$7:A421,A421,$B$7:B421,B421,$E$7:E421,1)=1),1,0)</x:f>
        <x:v>0</x:v>
      </x:c>
      <x:c r="J421" s="63" t="str">
        <x:v>Official amendment</x:v>
      </x:c>
      <x:c r="K421" s="61" t="str">
        <x:v>Named joint proposers/signatories</x:v>
      </x:c>
      <x:c r="L421" s="60" t="str">
        <x:v>No</x:v>
      </x:c>
      <x:c r="M421" s="60" t="str">
        <x:v>PET-MEP-191</x:v>
      </x:c>
    </x:row>
    <x:row r="422" ht="34" customHeight="1">
      <x:c r="A422" s="55" t="str">
        <x:v>Fabienne Keller</x:v>
      </x:c>
      <x:c r="B422" s="55" t="str">
        <x:v>Digital Omnibus</x:v>
      </x:c>
      <x:c r="C422" s="62" t="str">
        <x:v>GDPR Article 25(1)–(2); proposal Article 3(1)(7a)</x:v>
      </x:c>
      <x:c r="D422" s="66" t="n">
        <x:f>IF(INDEX('MEP amendments'!$AE$7:$AE$315,MATCH($M422,'MEP amendments'!$AD$7:$AD$315,0))=1,INDEX('MEP amendments'!$P$7:$P$315,MATCH($M422,'MEP amendments'!$AD$7:$AD$315,0)),"")</x:f>
        <x:v>0</x:v>
      </x:c>
      <x:c r="E422" s="55" t="n">
        <x:f>IF(AND(ISNUMBER(D422),INDEX('MEP amendments'!$T$7:$T$315,MATCH($M422,'MEP amendments'!$AD$7:$AD$315,0))="Yes"),1,0)</x:f>
        <x:v>1</x:v>
      </x:c>
      <x:c r="F422" s="55" t="str">
        <x:f>INDEX('MEP amendments'!$S$7:$S$315,MATCH($M422,'MEP amendments'!$AD$7:$AD$315,0))</x:f>
        <x:v>High</x:v>
      </x:c>
      <x:c r="G422" s="55" t="n">
        <x:f>COUNTIFS($A$7:$A$1047,A422,$B$7:$B$1047,B422,$E$7:$E$1047,1)</x:f>
        <x:v>11</x:v>
      </x:c>
      <x:c r="H422" s="68" t="n">
        <x:f>IF(E422=1,D422/G422,"")</x:f>
        <x:v>0</x:v>
      </x:c>
      <x:c r="I422" s="55" t="n">
        <x:f>IF(AND(E422=1,COUNTIFS($A$7:A422,A422,$B$7:B422,B422,$E$7:E422,1)=1),1,0)</x:f>
        <x:v>0</x:v>
      </x:c>
      <x:c r="J422" s="64" t="str">
        <x:v>Official amendment</x:v>
      </x:c>
      <x:c r="K422" s="62" t="str">
        <x:v>Named joint proposers/signatories</x:v>
      </x:c>
      <x:c r="L422" s="55" t="str">
        <x:v>No</x:v>
      </x:c>
      <x:c r="M422" s="55" t="str">
        <x:v>PET-MEP-208</x:v>
      </x:c>
    </x:row>
    <x:row r="423" ht="34" customHeight="1">
      <x:c r="A423" s="60" t="str">
        <x:v>Fabienne Keller</x:v>
      </x:c>
      <x:c r="B423" s="60" t="str">
        <x:v>Digital Omnibus</x:v>
      </x:c>
      <x:c r="C423" s="61" t="str">
        <x:v>Proposed GDPR Article 41a; proposal Article 3(1)(10)</x:v>
      </x:c>
      <x:c r="D423" s="65" t="str">
        <x:f>IF(INDEX('MEP amendments'!$AE$7:$AE$315,MATCH($M423,'MEP amendments'!$AD$7:$AD$315,0))=1,INDEX('MEP amendments'!$P$7:$P$315,MATCH($M423,'MEP amendments'!$AD$7:$AD$315,0)),"")</x:f>
      </x:c>
      <x:c r="E423" s="60" t="n">
        <x:f>IF(AND(ISNUMBER(D423),INDEX('MEP amendments'!$T$7:$T$315,MATCH($M423,'MEP amendments'!$AD$7:$AD$315,0))="Yes"),1,0)</x:f>
        <x:v>0</x:v>
      </x:c>
      <x:c r="F423" s="60" t="str">
        <x:f>INDEX('MEP amendments'!$S$7:$S$315,MATCH($M423,'MEP amendments'!$AD$7:$AD$315,0))</x:f>
        <x:v>Medium</x:v>
      </x:c>
      <x:c r="G423" s="60" t="n">
        <x:f>COUNTIFS($A$7:$A$1047,A423,$B$7:$B$1047,B423,$E$7:$E$1047,1)</x:f>
        <x:v>11</x:v>
      </x:c>
      <x:c r="H423" s="67" t="str">
        <x:f>IF(E423=1,D423/G423,"")</x:f>
      </x:c>
      <x:c r="I423" s="60" t="n">
        <x:f>IF(AND(E423=1,COUNTIFS($A$7:A423,A423,$B$7:B423,B423,$E$7:E423,1)=1),1,0)</x:f>
        <x:v>0</x:v>
      </x:c>
      <x:c r="J423" s="63" t="str">
        <x:v>Official amendment</x:v>
      </x:c>
      <x:c r="K423" s="61" t="str">
        <x:v>Named joint proposers/signatories</x:v>
      </x:c>
      <x:c r="L423" s="60" t="str">
        <x:v>No</x:v>
      </x:c>
      <x:c r="M423" s="60" t="str">
        <x:v>PET-MEP-216</x:v>
      </x:c>
    </x:row>
    <x:row r="424" ht="34" customHeight="1">
      <x:c r="A424" s="55" t="str">
        <x:v>Fabienne Keller</x:v>
      </x:c>
      <x:c r="B424" s="55" t="str">
        <x:v>Digital Omnibus</x:v>
      </x:c>
      <x:c r="C424" s="62" t="str">
        <x:v>New GDPR Article 29a; proposal Article 3(1)(10) introductory part</x:v>
      </x:c>
      <x:c r="D424" s="66" t="n">
        <x:f>IF(INDEX('MEP amendments'!$AE$7:$AE$315,MATCH($M424,'MEP amendments'!$AD$7:$AD$315,0))=1,INDEX('MEP amendments'!$P$7:$P$315,MATCH($M424,'MEP amendments'!$AD$7:$AD$315,0)),"")</x:f>
        <x:v>2</x:v>
      </x:c>
      <x:c r="E424" s="55" t="n">
        <x:f>IF(AND(ISNUMBER(D424),INDEX('MEP amendments'!$T$7:$T$315,MATCH($M424,'MEP amendments'!$AD$7:$AD$315,0))="Yes"),1,0)</x:f>
        <x:v>1</x:v>
      </x:c>
      <x:c r="F424" s="55" t="str">
        <x:f>INDEX('MEP amendments'!$S$7:$S$315,MATCH($M424,'MEP amendments'!$AD$7:$AD$315,0))</x:f>
        <x:v>High</x:v>
      </x:c>
      <x:c r="G424" s="55" t="n">
        <x:f>COUNTIFS($A$7:$A$1047,A424,$B$7:$B$1047,B424,$E$7:$E$1047,1)</x:f>
        <x:v>11</x:v>
      </x:c>
      <x:c r="H424" s="68" t="n">
        <x:f>IF(E424=1,D424/G424,"")</x:f>
        <x:v>0.18181818181818182</x:v>
      </x:c>
      <x:c r="I424" s="55" t="n">
        <x:f>IF(AND(E424=1,COUNTIFS($A$7:A424,A424,$B$7:B424,B424,$E$7:E424,1)=1),1,0)</x:f>
        <x:v>0</x:v>
      </x:c>
      <x:c r="J424" s="64" t="str">
        <x:v>Official amendment</x:v>
      </x:c>
      <x:c r="K424" s="62" t="str">
        <x:v>Named joint proposers/signatories</x:v>
      </x:c>
      <x:c r="L424" s="55" t="str">
        <x:v>No</x:v>
      </x:c>
      <x:c r="M424" s="55" t="str">
        <x:v>PET-MEP-220</x:v>
      </x:c>
    </x:row>
    <x:row r="425" ht="34" customHeight="1">
      <x:c r="A425" s="60" t="str">
        <x:v>Fabienne Keller</x:v>
      </x:c>
      <x:c r="B425" s="60" t="str">
        <x:v>Digital Omnibus</x:v>
      </x:c>
      <x:c r="C425" s="61" t="str">
        <x:v>Amendment 1534; Article 3 – paragraph 1 – point 15 Regulation (EU) 2016/679 Article 88b – paragraph 6</x:v>
      </x:c>
      <x:c r="D425" s="65" t="n">
        <x:f>IF(INDEX('MEP amendments'!$AE$7:$AE$315,MATCH($M425,'MEP amendments'!$AD$7:$AD$315,0))=1,INDEX('MEP amendments'!$P$7:$P$315,MATCH($M425,'MEP amendments'!$AD$7:$AD$315,0)),"")</x:f>
        <x:v>2</x:v>
      </x:c>
      <x:c r="E425" s="60" t="n">
        <x:f>IF(AND(ISNUMBER(D425),INDEX('MEP amendments'!$T$7:$T$315,MATCH($M425,'MEP amendments'!$AD$7:$AD$315,0))="Yes"),1,0)</x:f>
        <x:v>1</x:v>
      </x:c>
      <x:c r="F425" s="60" t="str">
        <x:f>INDEX('MEP amendments'!$S$7:$S$315,MATCH($M425,'MEP amendments'!$AD$7:$AD$315,0))</x:f>
        <x:v>High</x:v>
      </x:c>
      <x:c r="G425" s="60" t="n">
        <x:f>COUNTIFS($A$7:$A$1047,A425,$B$7:$B$1047,B425,$E$7:$E$1047,1)</x:f>
        <x:v>11</x:v>
      </x:c>
      <x:c r="H425" s="67" t="n">
        <x:f>IF(E425=1,D425/G425,"")</x:f>
        <x:v>0.18181818181818182</x:v>
      </x:c>
      <x:c r="I425" s="60" t="n">
        <x:f>IF(AND(E425=1,COUNTIFS($A$7:A425,A425,$B$7:B425,B425,$E$7:E425,1)=1),1,0)</x:f>
        <x:v>0</x:v>
      </x:c>
      <x:c r="J425" s="63" t="str">
        <x:v>Official amendment</x:v>
      </x:c>
      <x:c r="K425" s="61" t="str">
        <x:v>Named signatories to tabled amendment</x:v>
      </x:c>
      <x:c r="L425" s="60" t="str">
        <x:v>No</x:v>
      </x:c>
      <x:c r="M425" s="60" t="str">
        <x:v>PET-MEP-283</x:v>
      </x:c>
    </x:row>
    <x:row r="426" ht="34" customHeight="1">
      <x:c r="A426" s="55" t="str">
        <x:v>Fabienne Keller</x:v>
      </x:c>
      <x:c r="B426" s="55" t="str">
        <x:v>Digital Omnibus</x:v>
      </x:c>
      <x:c r="C426" s="62" t="str">
        <x:v>Amendment 1560; Article 3 – paragraph 1 – point 15 Regulation (EU) 2016/679 Article 88c – paragraph 1</x:v>
      </x:c>
      <x:c r="D426" s="66" t="n">
        <x:f>IF(INDEX('MEP amendments'!$AE$7:$AE$315,MATCH($M426,'MEP amendments'!$AD$7:$AD$315,0))=1,INDEX('MEP amendments'!$P$7:$P$315,MATCH($M426,'MEP amendments'!$AD$7:$AD$315,0)),"")</x:f>
        <x:v>2</x:v>
      </x:c>
      <x:c r="E426" s="55" t="n">
        <x:f>IF(AND(ISNUMBER(D426),INDEX('MEP amendments'!$T$7:$T$315,MATCH($M426,'MEP amendments'!$AD$7:$AD$315,0))="Yes"),1,0)</x:f>
        <x:v>1</x:v>
      </x:c>
      <x:c r="F426" s="55" t="str">
        <x:f>INDEX('MEP amendments'!$S$7:$S$315,MATCH($M426,'MEP amendments'!$AD$7:$AD$315,0))</x:f>
        <x:v>High</x:v>
      </x:c>
      <x:c r="G426" s="55" t="n">
        <x:f>COUNTIFS($A$7:$A$1047,A426,$B$7:$B$1047,B426,$E$7:$E$1047,1)</x:f>
        <x:v>11</x:v>
      </x:c>
      <x:c r="H426" s="68" t="n">
        <x:f>IF(E426=1,D426/G426,"")</x:f>
        <x:v>0.18181818181818182</x:v>
      </x:c>
      <x:c r="I426" s="55" t="n">
        <x:f>IF(AND(E426=1,COUNTIFS($A$7:A426,A426,$B$7:B426,B426,$E$7:E426,1)=1),1,0)</x:f>
        <x:v>0</x:v>
      </x:c>
      <x:c r="J426" s="64" t="str">
        <x:v>Official amendment</x:v>
      </x:c>
      <x:c r="K426" s="62" t="str">
        <x:v>Named signatories to tabled amendment</x:v>
      </x:c>
      <x:c r="L426" s="55" t="str">
        <x:v>No</x:v>
      </x:c>
      <x:c r="M426" s="55" t="str">
        <x:v>PET-MEP-284</x:v>
      </x:c>
    </x:row>
    <x:row r="427" ht="34" customHeight="1">
      <x:c r="A427" s="60" t="str">
        <x:v>Fabienne Keller</x:v>
      </x:c>
      <x:c r="B427" s="60" t="str">
        <x:v>Digital Omnibus</x:v>
      </x:c>
      <x:c r="C427" s="61" t="str">
        <x:v>Amendment 1574; Article 3(1)(15); GDPR Article 88c(2a) (new)</x:v>
      </x:c>
      <x:c r="D427" s="65" t="n">
        <x:f>IF(INDEX('MEP amendments'!$AE$7:$AE$315,MATCH($M427,'MEP amendments'!$AD$7:$AD$315,0))=1,INDEX('MEP amendments'!$P$7:$P$315,MATCH($M427,'MEP amendments'!$AD$7:$AD$315,0)),"")</x:f>
        <x:v>1</x:v>
      </x:c>
      <x:c r="E427" s="60" t="n">
        <x:f>IF(AND(ISNUMBER(D427),INDEX('MEP amendments'!$T$7:$T$315,MATCH($M427,'MEP amendments'!$AD$7:$AD$315,0))="Yes"),1,0)</x:f>
        <x:v>1</x:v>
      </x:c>
      <x:c r="F427" s="60" t="str">
        <x:f>INDEX('MEP amendments'!$S$7:$S$315,MATCH($M427,'MEP amendments'!$AD$7:$AD$315,0))</x:f>
        <x:v>High</x:v>
      </x:c>
      <x:c r="G427" s="60" t="n">
        <x:f>COUNTIFS($A$7:$A$1047,A427,$B$7:$B$1047,B427,$E$7:$E$1047,1)</x:f>
        <x:v>11</x:v>
      </x:c>
      <x:c r="H427" s="67" t="n">
        <x:f>IF(E427=1,D427/G427,"")</x:f>
        <x:v>0.09090909090909091</x:v>
      </x:c>
      <x:c r="I427" s="60" t="n">
        <x:f>IF(AND(E427=1,COUNTIFS($A$7:A427,A427,$B$7:B427,B427,$E$7:E427,1)=1),1,0)</x:f>
        <x:v>0</x:v>
      </x:c>
      <x:c r="J427" s="63" t="str">
        <x:v>Official amendment</x:v>
      </x:c>
      <x:c r="K427" s="61" t="str">
        <x:v>Named signatories to tabled amendment</x:v>
      </x:c>
      <x:c r="L427" s="60" t="str">
        <x:v>No</x:v>
      </x:c>
      <x:c r="M427" s="60" t="str">
        <x:v>PET-MEP-285</x:v>
      </x:c>
    </x:row>
    <x:row r="428" ht="34" customHeight="1">
      <x:c r="A428" s="55" t="str">
        <x:v>Fabienne Keller</x:v>
      </x:c>
      <x:c r="B428" s="55" t="str">
        <x:v>Digital Omnibus</x:v>
      </x:c>
      <x:c r="C428" s="62" t="str">
        <x:v>Amendment 1576; Article 3(1)(15); GDPR Article 88c(2c) (new)</x:v>
      </x:c>
      <x:c r="D428" s="66" t="n">
        <x:f>IF(INDEX('MEP amendments'!$AE$7:$AE$315,MATCH($M428,'MEP amendments'!$AD$7:$AD$315,0))=1,INDEX('MEP amendments'!$P$7:$P$315,MATCH($M428,'MEP amendments'!$AD$7:$AD$315,0)),"")</x:f>
        <x:v>1</x:v>
      </x:c>
      <x:c r="E428" s="55" t="n">
        <x:f>IF(AND(ISNUMBER(D428),INDEX('MEP amendments'!$T$7:$T$315,MATCH($M428,'MEP amendments'!$AD$7:$AD$315,0))="Yes"),1,0)</x:f>
        <x:v>1</x:v>
      </x:c>
      <x:c r="F428" s="55" t="str">
        <x:f>INDEX('MEP amendments'!$S$7:$S$315,MATCH($M428,'MEP amendments'!$AD$7:$AD$315,0))</x:f>
        <x:v>High</x:v>
      </x:c>
      <x:c r="G428" s="55" t="n">
        <x:f>COUNTIFS($A$7:$A$1047,A428,$B$7:$B$1047,B428,$E$7:$E$1047,1)</x:f>
        <x:v>11</x:v>
      </x:c>
      <x:c r="H428" s="68" t="n">
        <x:f>IF(E428=1,D428/G428,"")</x:f>
        <x:v>0.09090909090909091</x:v>
      </x:c>
      <x:c r="I428" s="55" t="n">
        <x:f>IF(AND(E428=1,COUNTIFS($A$7:A428,A428,$B$7:B428,B428,$E$7:E428,1)=1),1,0)</x:f>
        <x:v>0</x:v>
      </x:c>
      <x:c r="J428" s="64" t="str">
        <x:v>Official amendment</x:v>
      </x:c>
      <x:c r="K428" s="62" t="str">
        <x:v>Named signatories to tabled amendment</x:v>
      </x:c>
      <x:c r="L428" s="55" t="str">
        <x:v>No</x:v>
      </x:c>
      <x:c r="M428" s="55" t="str">
        <x:v>PET-MEP-286</x:v>
      </x:c>
    </x:row>
    <x:row r="429" ht="34" customHeight="1">
      <x:c r="A429" s="60" t="str">
        <x:v>Fabrice Leggeri</x:v>
      </x:c>
      <x:c r="B429" s="60" t="str">
        <x:v>Digital Omnibus</x:v>
      </x:c>
      <x:c r="C429" s="61" t="str">
        <x:v>Amendment 99 — Recital 4 a (new)</x:v>
      </x:c>
      <x:c r="D429" s="65" t="n">
        <x:f>IF(INDEX('MEP amendments'!$AE$7:$AE$315,MATCH($M429,'MEP amendments'!$AD$7:$AD$315,0))=1,INDEX('MEP amendments'!$P$7:$P$315,MATCH($M429,'MEP amendments'!$AD$7:$AD$315,0)),"")</x:f>
        <x:v>1</x:v>
      </x:c>
      <x:c r="E429" s="60" t="n">
        <x:f>IF(AND(ISNUMBER(D429),INDEX('MEP amendments'!$T$7:$T$315,MATCH($M429,'MEP amendments'!$AD$7:$AD$315,0))="Yes"),1,0)</x:f>
        <x:v>1</x:v>
      </x:c>
      <x:c r="F429" s="60" t="str">
        <x:f>INDEX('MEP amendments'!$S$7:$S$315,MATCH($M429,'MEP amendments'!$AD$7:$AD$315,0))</x:f>
        <x:v>High</x:v>
      </x:c>
      <x:c r="G429" s="60" t="n">
        <x:f>COUNTIFS($A$7:$A$1047,A429,$B$7:$B$1047,B429,$E$7:$E$1047,1)</x:f>
        <x:v>54</x:v>
      </x:c>
      <x:c r="H429" s="67" t="n">
        <x:f>IF(E429=1,D429/G429,"")</x:f>
        <x:v>0.018518518518518517</x:v>
      </x:c>
      <x:c r="I429" s="60" t="n">
        <x:f>IF(AND(E429=1,COUNTIFS($A$7:A429,A429,$B$7:B429,B429,$E$7:E429,1)=1),1,0)</x:f>
        <x:v>1</x:v>
      </x:c>
      <x:c r="J429" s="63" t="str">
        <x:v>Official amendment</x:v>
      </x:c>
      <x:c r="K429" s="61" t="str">
        <x:v>Named signatory to tabled amendment</x:v>
      </x:c>
      <x:c r="L429" s="60" t="str">
        <x:v>No</x:v>
      </x:c>
      <x:c r="M429" s="60" t="str">
        <x:v>PET-MEP-91</x:v>
      </x:c>
    </x:row>
    <x:row r="430" ht="34" customHeight="1">
      <x:c r="A430" s="55" t="str">
        <x:v>Fabrice Leggeri</x:v>
      </x:c>
      <x:c r="B430" s="55" t="str">
        <x:v>Digital Omnibus</x:v>
      </x:c>
      <x:c r="C430" s="62" t="str">
        <x:v>Amendment 186 — Recital 24 a (new)</x:v>
      </x:c>
      <x:c r="D430" s="66" t="n">
        <x:f>IF(INDEX('MEP amendments'!$AE$7:$AE$315,MATCH($M430,'MEP amendments'!$AD$7:$AD$315,0))=1,INDEX('MEP amendments'!$P$7:$P$315,MATCH($M430,'MEP amendments'!$AD$7:$AD$315,0)),"")</x:f>
        <x:v>2</x:v>
      </x:c>
      <x:c r="E430" s="55" t="n">
        <x:f>IF(AND(ISNUMBER(D430),INDEX('MEP amendments'!$T$7:$T$315,MATCH($M430,'MEP amendments'!$AD$7:$AD$315,0))="Yes"),1,0)</x:f>
        <x:v>1</x:v>
      </x:c>
      <x:c r="F430" s="55" t="str">
        <x:f>INDEX('MEP amendments'!$S$7:$S$315,MATCH($M430,'MEP amendments'!$AD$7:$AD$315,0))</x:f>
        <x:v>High</x:v>
      </x:c>
      <x:c r="G430" s="55" t="n">
        <x:f>COUNTIFS($A$7:$A$1047,A430,$B$7:$B$1047,B430,$E$7:$E$1047,1)</x:f>
        <x:v>54</x:v>
      </x:c>
      <x:c r="H430" s="68" t="n">
        <x:f>IF(E430=1,D430/G430,"")</x:f>
        <x:v>0.037037037037037035</x:v>
      </x:c>
      <x:c r="I430" s="55" t="n">
        <x:f>IF(AND(E430=1,COUNTIFS($A$7:A430,A430,$B$7:B430,B430,$E$7:E430,1)=1),1,0)</x:f>
        <x:v>0</x:v>
      </x:c>
      <x:c r="J430" s="64" t="str">
        <x:v>Official amendment</x:v>
      </x:c>
      <x:c r="K430" s="62" t="str">
        <x:v>Named signatory to tabled amendment</x:v>
      </x:c>
      <x:c r="L430" s="55" t="str">
        <x:v>No</x:v>
      </x:c>
      <x:c r="M430" s="55" t="str">
        <x:v>PET-MEP-92</x:v>
      </x:c>
    </x:row>
    <x:row r="431" ht="34" customHeight="1">
      <x:c r="A431" s="60" t="str">
        <x:v>Fabrice Leggeri</x:v>
      </x:c>
      <x:c r="B431" s="60" t="str">
        <x:v>Digital Omnibus</x:v>
      </x:c>
      <x:c r="C431" s="61" t="str">
        <x:v>Amendment 188 — Recital 24 b (new)</x:v>
      </x:c>
      <x:c r="D431" s="65" t="n">
        <x:f>IF(INDEX('MEP amendments'!$AE$7:$AE$315,MATCH($M431,'MEP amendments'!$AD$7:$AD$315,0))=1,INDEX('MEP amendments'!$P$7:$P$315,MATCH($M431,'MEP amendments'!$AD$7:$AD$315,0)),"")</x:f>
        <x:v>1</x:v>
      </x:c>
      <x:c r="E431" s="60" t="n">
        <x:f>IF(AND(ISNUMBER(D431),INDEX('MEP amendments'!$T$7:$T$315,MATCH($M431,'MEP amendments'!$AD$7:$AD$315,0))="Yes"),1,0)</x:f>
        <x:v>1</x:v>
      </x:c>
      <x:c r="F431" s="60" t="str">
        <x:f>INDEX('MEP amendments'!$S$7:$S$315,MATCH($M431,'MEP amendments'!$AD$7:$AD$315,0))</x:f>
        <x:v>High</x:v>
      </x:c>
      <x:c r="G431" s="60" t="n">
        <x:f>COUNTIFS($A$7:$A$1047,A431,$B$7:$B$1047,B431,$E$7:$E$1047,1)</x:f>
        <x:v>54</x:v>
      </x:c>
      <x:c r="H431" s="67" t="n">
        <x:f>IF(E431=1,D431/G431,"")</x:f>
        <x:v>0.018518518518518517</x:v>
      </x:c>
      <x:c r="I431" s="60" t="n">
        <x:f>IF(AND(E431=1,COUNTIFS($A$7:A431,A431,$B$7:B431,B431,$E$7:E431,1)=1),1,0)</x:f>
        <x:v>0</x:v>
      </x:c>
      <x:c r="J431" s="63" t="str">
        <x:v>Official amendment</x:v>
      </x:c>
      <x:c r="K431" s="61" t="str">
        <x:v>Named signatory to tabled amendment</x:v>
      </x:c>
      <x:c r="L431" s="60" t="str">
        <x:v>No</x:v>
      </x:c>
      <x:c r="M431" s="60" t="str">
        <x:v>PET-MEP-93</x:v>
      </x:c>
    </x:row>
    <x:row r="432" ht="34" customHeight="1">
      <x:c r="A432" s="55" t="str">
        <x:v>Fabrice Leggeri</x:v>
      </x:c>
      <x:c r="B432" s="55" t="str">
        <x:v>Digital Omnibus</x:v>
      </x:c>
      <x:c r="C432" s="62" t="str">
        <x:v>Amendment 190 — Recital 24 c (new)</x:v>
      </x:c>
      <x:c r="D432" s="66" t="n">
        <x:f>IF(INDEX('MEP amendments'!$AE$7:$AE$315,MATCH($M432,'MEP amendments'!$AD$7:$AD$315,0))=1,INDEX('MEP amendments'!$P$7:$P$315,MATCH($M432,'MEP amendments'!$AD$7:$AD$315,0)),"")</x:f>
        <x:v>1</x:v>
      </x:c>
      <x:c r="E432" s="55" t="n">
        <x:f>IF(AND(ISNUMBER(D432),INDEX('MEP amendments'!$T$7:$T$315,MATCH($M432,'MEP amendments'!$AD$7:$AD$315,0))="Yes"),1,0)</x:f>
        <x:v>1</x:v>
      </x:c>
      <x:c r="F432" s="55" t="str">
        <x:f>INDEX('MEP amendments'!$S$7:$S$315,MATCH($M432,'MEP amendments'!$AD$7:$AD$315,0))</x:f>
        <x:v>High</x:v>
      </x:c>
      <x:c r="G432" s="55" t="n">
        <x:f>COUNTIFS($A$7:$A$1047,A432,$B$7:$B$1047,B432,$E$7:$E$1047,1)</x:f>
        <x:v>54</x:v>
      </x:c>
      <x:c r="H432" s="68" t="n">
        <x:f>IF(E432=1,D432/G432,"")</x:f>
        <x:v>0.018518518518518517</x:v>
      </x:c>
      <x:c r="I432" s="55" t="n">
        <x:f>IF(AND(E432=1,COUNTIFS($A$7:A432,A432,$B$7:B432,B432,$E$7:E432,1)=1),1,0)</x:f>
        <x:v>0</x:v>
      </x:c>
      <x:c r="J432" s="64" t="str">
        <x:v>Official amendment</x:v>
      </x:c>
      <x:c r="K432" s="62" t="str">
        <x:v>Named signatory to tabled amendment</x:v>
      </x:c>
      <x:c r="L432" s="55" t="str">
        <x:v>No</x:v>
      </x:c>
      <x:c r="M432" s="55" t="str">
        <x:v>PET-MEP-94</x:v>
      </x:c>
    </x:row>
    <x:row r="433" ht="34" customHeight="1">
      <x:c r="A433" s="60" t="str">
        <x:v>Fabrice Leggeri</x:v>
      </x:c>
      <x:c r="B433" s="60" t="str">
        <x:v>Digital Omnibus</x:v>
      </x:c>
      <x:c r="C433" s="61" t="str">
        <x:v>Amendment 192 — Recital 24 d (new)</x:v>
      </x:c>
      <x:c r="D433" s="65" t="n">
        <x:f>IF(INDEX('MEP amendments'!$AE$7:$AE$315,MATCH($M433,'MEP amendments'!$AD$7:$AD$315,0))=1,INDEX('MEP amendments'!$P$7:$P$315,MATCH($M433,'MEP amendments'!$AD$7:$AD$315,0)),"")</x:f>
        <x:v>1</x:v>
      </x:c>
      <x:c r="E433" s="60" t="n">
        <x:f>IF(AND(ISNUMBER(D433),INDEX('MEP amendments'!$T$7:$T$315,MATCH($M433,'MEP amendments'!$AD$7:$AD$315,0))="Yes"),1,0)</x:f>
        <x:v>1</x:v>
      </x:c>
      <x:c r="F433" s="60" t="str">
        <x:f>INDEX('MEP amendments'!$S$7:$S$315,MATCH($M433,'MEP amendments'!$AD$7:$AD$315,0))</x:f>
        <x:v>High</x:v>
      </x:c>
      <x:c r="G433" s="60" t="n">
        <x:f>COUNTIFS($A$7:$A$1047,A433,$B$7:$B$1047,B433,$E$7:$E$1047,1)</x:f>
        <x:v>54</x:v>
      </x:c>
      <x:c r="H433" s="67" t="n">
        <x:f>IF(E433=1,D433/G433,"")</x:f>
        <x:v>0.018518518518518517</x:v>
      </x:c>
      <x:c r="I433" s="60" t="n">
        <x:f>IF(AND(E433=1,COUNTIFS($A$7:A433,A433,$B$7:B433,B433,$E$7:E433,1)=1),1,0)</x:f>
        <x:v>0</x:v>
      </x:c>
      <x:c r="J433" s="63" t="str">
        <x:v>Official amendment</x:v>
      </x:c>
      <x:c r="K433" s="61" t="str">
        <x:v>Named signatory to tabled amendment</x:v>
      </x:c>
      <x:c r="L433" s="60" t="str">
        <x:v>No</x:v>
      </x:c>
      <x:c r="M433" s="60" t="str">
        <x:v>PET-MEP-95</x:v>
      </x:c>
    </x:row>
    <x:row r="434" ht="34" customHeight="1">
      <x:c r="A434" s="55" t="str">
        <x:v>Fabrice Leggeri</x:v>
      </x:c>
      <x:c r="B434" s="55" t="str">
        <x:v>Digital Omnibus</x:v>
      </x:c>
      <x:c r="C434" s="62" t="str">
        <x:v>Amendment 206 — Recital 26 a (new)</x:v>
      </x:c>
      <x:c r="D434" s="66" t="n">
        <x:f>IF(INDEX('MEP amendments'!$AE$7:$AE$315,MATCH($M434,'MEP amendments'!$AD$7:$AD$315,0))=1,INDEX('MEP amendments'!$P$7:$P$315,MATCH($M434,'MEP amendments'!$AD$7:$AD$315,0)),"")</x:f>
        <x:v>1</x:v>
      </x:c>
      <x:c r="E434" s="55" t="n">
        <x:f>IF(AND(ISNUMBER(D434),INDEX('MEP amendments'!$T$7:$T$315,MATCH($M434,'MEP amendments'!$AD$7:$AD$315,0))="Yes"),1,0)</x:f>
        <x:v>1</x:v>
      </x:c>
      <x:c r="F434" s="55" t="str">
        <x:f>INDEX('MEP amendments'!$S$7:$S$315,MATCH($M434,'MEP amendments'!$AD$7:$AD$315,0))</x:f>
        <x:v>High</x:v>
      </x:c>
      <x:c r="G434" s="55" t="n">
        <x:f>COUNTIFS($A$7:$A$1047,A434,$B$7:$B$1047,B434,$E$7:$E$1047,1)</x:f>
        <x:v>54</x:v>
      </x:c>
      <x:c r="H434" s="68" t="n">
        <x:f>IF(E434=1,D434/G434,"")</x:f>
        <x:v>0.018518518518518517</x:v>
      </x:c>
      <x:c r="I434" s="55" t="n">
        <x:f>IF(AND(E434=1,COUNTIFS($A$7:A434,A434,$B$7:B434,B434,$E$7:E434,1)=1),1,0)</x:f>
        <x:v>0</x:v>
      </x:c>
      <x:c r="J434" s="64" t="str">
        <x:v>Official amendment</x:v>
      </x:c>
      <x:c r="K434" s="62" t="str">
        <x:v>Named signatory to tabled amendment</x:v>
      </x:c>
      <x:c r="L434" s="55" t="str">
        <x:v>No</x:v>
      </x:c>
      <x:c r="M434" s="55" t="str">
        <x:v>PET-MEP-96</x:v>
      </x:c>
    </x:row>
    <x:row r="435" ht="34" customHeight="1">
      <x:c r="A435" s="60" t="str">
        <x:v>Fabrice Leggeri</x:v>
      </x:c>
      <x:c r="B435" s="60" t="str">
        <x:v>Digital Omnibus</x:v>
      </x:c>
      <x:c r="C435" s="61" t="str">
        <x:v>Amendment 223 — Recital 27</x:v>
      </x:c>
      <x:c r="D435" s="65" t="n">
        <x:f>IF(INDEX('MEP amendments'!$AE$7:$AE$315,MATCH($M435,'MEP amendments'!$AD$7:$AD$315,0))=1,INDEX('MEP amendments'!$P$7:$P$315,MATCH($M435,'MEP amendments'!$AD$7:$AD$315,0)),"")</x:f>
        <x:v>0</x:v>
      </x:c>
      <x:c r="E435" s="60" t="n">
        <x:f>IF(AND(ISNUMBER(D435),INDEX('MEP amendments'!$T$7:$T$315,MATCH($M435,'MEP amendments'!$AD$7:$AD$315,0))="Yes"),1,0)</x:f>
        <x:v>1</x:v>
      </x:c>
      <x:c r="F435" s="60" t="str">
        <x:f>INDEX('MEP amendments'!$S$7:$S$315,MATCH($M435,'MEP amendments'!$AD$7:$AD$315,0))</x:f>
        <x:v>High</x:v>
      </x:c>
      <x:c r="G435" s="60" t="n">
        <x:f>COUNTIFS($A$7:$A$1047,A435,$B$7:$B$1047,B435,$E$7:$E$1047,1)</x:f>
        <x:v>54</x:v>
      </x:c>
      <x:c r="H435" s="67" t="n">
        <x:f>IF(E435=1,D435/G435,"")</x:f>
        <x:v>0</x:v>
      </x:c>
      <x:c r="I435" s="60" t="n">
        <x:f>IF(AND(E435=1,COUNTIFS($A$7:A435,A435,$B$7:B435,B435,$E$7:E435,1)=1),1,0)</x:f>
        <x:v>0</x:v>
      </x:c>
      <x:c r="J435" s="63" t="str">
        <x:v>Official amendment</x:v>
      </x:c>
      <x:c r="K435" s="61" t="str">
        <x:v>Named signatory to tabled amendment</x:v>
      </x:c>
      <x:c r="L435" s="60" t="str">
        <x:v>No</x:v>
      </x:c>
      <x:c r="M435" s="60" t="str">
        <x:v>PET-MEP-105</x:v>
      </x:c>
    </x:row>
    <x:row r="436" ht="34" customHeight="1">
      <x:c r="A436" s="55" t="str">
        <x:v>Fabrice Leggeri</x:v>
      </x:c>
      <x:c r="B436" s="55" t="str">
        <x:v>Digital Omnibus</x:v>
      </x:c>
      <x:c r="C436" s="62" t="str">
        <x:v>Amendment 226 — Recital 27 a (new)</x:v>
      </x:c>
      <x:c r="D436" s="66" t="n">
        <x:f>IF(INDEX('MEP amendments'!$AE$7:$AE$315,MATCH($M436,'MEP amendments'!$AD$7:$AD$315,0))=1,INDEX('MEP amendments'!$P$7:$P$315,MATCH($M436,'MEP amendments'!$AD$7:$AD$315,0)),"")</x:f>
        <x:v>0</x:v>
      </x:c>
      <x:c r="E436" s="55" t="n">
        <x:f>IF(AND(ISNUMBER(D436),INDEX('MEP amendments'!$T$7:$T$315,MATCH($M436,'MEP amendments'!$AD$7:$AD$315,0))="Yes"),1,0)</x:f>
        <x:v>1</x:v>
      </x:c>
      <x:c r="F436" s="55" t="str">
        <x:f>INDEX('MEP amendments'!$S$7:$S$315,MATCH($M436,'MEP amendments'!$AD$7:$AD$315,0))</x:f>
        <x:v>High</x:v>
      </x:c>
      <x:c r="G436" s="55" t="n">
        <x:f>COUNTIFS($A$7:$A$1047,A436,$B$7:$B$1047,B436,$E$7:$E$1047,1)</x:f>
        <x:v>54</x:v>
      </x:c>
      <x:c r="H436" s="68" t="n">
        <x:f>IF(E436=1,D436/G436,"")</x:f>
        <x:v>0</x:v>
      </x:c>
      <x:c r="I436" s="55" t="n">
        <x:f>IF(AND(E436=1,COUNTIFS($A$7:A436,A436,$B$7:B436,B436,$E$7:E436,1)=1),1,0)</x:f>
        <x:v>0</x:v>
      </x:c>
      <x:c r="J436" s="64" t="str">
        <x:v>Official amendment</x:v>
      </x:c>
      <x:c r="K436" s="62" t="str">
        <x:v>Named signatory to tabled amendment</x:v>
      </x:c>
      <x:c r="L436" s="55" t="str">
        <x:v>No</x:v>
      </x:c>
      <x:c r="M436" s="55" t="str">
        <x:v>PET-MEP-107</x:v>
      </x:c>
    </x:row>
    <x:row r="437" ht="34" customHeight="1">
      <x:c r="A437" s="60" t="str">
        <x:v>Fabrice Leggeri</x:v>
      </x:c>
      <x:c r="B437" s="60" t="str">
        <x:v>Digital Omnibus</x:v>
      </x:c>
      <x:c r="C437" s="61" t="str">
        <x:v>Amendment 228 — Recital 27 b (new)</x:v>
      </x:c>
      <x:c r="D437" s="65" t="n">
        <x:f>IF(INDEX('MEP amendments'!$AE$7:$AE$315,MATCH($M437,'MEP amendments'!$AD$7:$AD$315,0))=1,INDEX('MEP amendments'!$P$7:$P$315,MATCH($M437,'MEP amendments'!$AD$7:$AD$315,0)),"")</x:f>
        <x:v>2</x:v>
      </x:c>
      <x:c r="E437" s="60" t="n">
        <x:f>IF(AND(ISNUMBER(D437),INDEX('MEP amendments'!$T$7:$T$315,MATCH($M437,'MEP amendments'!$AD$7:$AD$315,0))="Yes"),1,0)</x:f>
        <x:v>1</x:v>
      </x:c>
      <x:c r="F437" s="60" t="str">
        <x:f>INDEX('MEP amendments'!$S$7:$S$315,MATCH($M437,'MEP amendments'!$AD$7:$AD$315,0))</x:f>
        <x:v>High</x:v>
      </x:c>
      <x:c r="G437" s="60" t="n">
        <x:f>COUNTIFS($A$7:$A$1047,A437,$B$7:$B$1047,B437,$E$7:$E$1047,1)</x:f>
        <x:v>54</x:v>
      </x:c>
      <x:c r="H437" s="67" t="n">
        <x:f>IF(E437=1,D437/G437,"")</x:f>
        <x:v>0.037037037037037035</x:v>
      </x:c>
      <x:c r="I437" s="60" t="n">
        <x:f>IF(AND(E437=1,COUNTIFS($A$7:A437,A437,$B$7:B437,B437,$E$7:E437,1)=1),1,0)</x:f>
        <x:v>0</x:v>
      </x:c>
      <x:c r="J437" s="63" t="str">
        <x:v>Official amendment</x:v>
      </x:c>
      <x:c r="K437" s="61" t="str">
        <x:v>Named signatory to tabled amendment</x:v>
      </x:c>
      <x:c r="L437" s="60" t="str">
        <x:v>No</x:v>
      </x:c>
      <x:c r="M437" s="60" t="str">
        <x:v>PET-MEP-109</x:v>
      </x:c>
    </x:row>
    <x:row r="438" ht="34" customHeight="1">
      <x:c r="A438" s="55" t="str">
        <x:v>Fabrice Leggeri</x:v>
      </x:c>
      <x:c r="B438" s="55" t="str">
        <x:v>Digital Omnibus</x:v>
      </x:c>
      <x:c r="C438" s="62" t="str">
        <x:v>Amendment 230 — Recital 27 c (new)</x:v>
      </x:c>
      <x:c r="D438" s="66" t="n">
        <x:f>IF(INDEX('MEP amendments'!$AE$7:$AE$315,MATCH($M438,'MEP amendments'!$AD$7:$AD$315,0))=1,INDEX('MEP amendments'!$P$7:$P$315,MATCH($M438,'MEP amendments'!$AD$7:$AD$315,0)),"")</x:f>
        <x:v>2</x:v>
      </x:c>
      <x:c r="E438" s="55" t="n">
        <x:f>IF(AND(ISNUMBER(D438),INDEX('MEP amendments'!$T$7:$T$315,MATCH($M438,'MEP amendments'!$AD$7:$AD$315,0))="Yes"),1,0)</x:f>
        <x:v>1</x:v>
      </x:c>
      <x:c r="F438" s="55" t="str">
        <x:f>INDEX('MEP amendments'!$S$7:$S$315,MATCH($M438,'MEP amendments'!$AD$7:$AD$315,0))</x:f>
        <x:v>High</x:v>
      </x:c>
      <x:c r="G438" s="55" t="n">
        <x:f>COUNTIFS($A$7:$A$1047,A438,$B$7:$B$1047,B438,$E$7:$E$1047,1)</x:f>
        <x:v>54</x:v>
      </x:c>
      <x:c r="H438" s="68" t="n">
        <x:f>IF(E438=1,D438/G438,"")</x:f>
        <x:v>0.037037037037037035</x:v>
      </x:c>
      <x:c r="I438" s="55" t="n">
        <x:f>IF(AND(E438=1,COUNTIFS($A$7:A438,A438,$B$7:B438,B438,$E$7:E438,1)=1),1,0)</x:f>
        <x:v>0</x:v>
      </x:c>
      <x:c r="J438" s="64" t="str">
        <x:v>Official amendment</x:v>
      </x:c>
      <x:c r="K438" s="62" t="str">
        <x:v>Named signatory to tabled amendment</x:v>
      </x:c>
      <x:c r="L438" s="55" t="str">
        <x:v>No</x:v>
      </x:c>
      <x:c r="M438" s="55" t="str">
        <x:v>PET-MEP-110</x:v>
      </x:c>
    </x:row>
    <x:row r="439" ht="34" customHeight="1">
      <x:c r="A439" s="60" t="str">
        <x:v>Fabrice Leggeri</x:v>
      </x:c>
      <x:c r="B439" s="60" t="str">
        <x:v>Digital Omnibus</x:v>
      </x:c>
      <x:c r="C439" s="61" t="str">
        <x:v>Amendment 242 — Recital 28 a (new)</x:v>
      </x:c>
      <x:c r="D439" s="65" t="n">
        <x:f>IF(INDEX('MEP amendments'!$AE$7:$AE$315,MATCH($M439,'MEP amendments'!$AD$7:$AD$315,0))=1,INDEX('MEP amendments'!$P$7:$P$315,MATCH($M439,'MEP amendments'!$AD$7:$AD$315,0)),"")</x:f>
        <x:v>1</x:v>
      </x:c>
      <x:c r="E439" s="60" t="n">
        <x:f>IF(AND(ISNUMBER(D439),INDEX('MEP amendments'!$T$7:$T$315,MATCH($M439,'MEP amendments'!$AD$7:$AD$315,0))="Yes"),1,0)</x:f>
        <x:v>1</x:v>
      </x:c>
      <x:c r="F439" s="60" t="str">
        <x:f>INDEX('MEP amendments'!$S$7:$S$315,MATCH($M439,'MEP amendments'!$AD$7:$AD$315,0))</x:f>
        <x:v>High</x:v>
      </x:c>
      <x:c r="G439" s="60" t="n">
        <x:f>COUNTIFS($A$7:$A$1047,A439,$B$7:$B$1047,B439,$E$7:$E$1047,1)</x:f>
        <x:v>54</x:v>
      </x:c>
      <x:c r="H439" s="67" t="n">
        <x:f>IF(E439=1,D439/G439,"")</x:f>
        <x:v>0.018518518518518517</x:v>
      </x:c>
      <x:c r="I439" s="60" t="n">
        <x:f>IF(AND(E439=1,COUNTIFS($A$7:A439,A439,$B$7:B439,B439,$E$7:E439,1)=1),1,0)</x:f>
        <x:v>0</x:v>
      </x:c>
      <x:c r="J439" s="63" t="str">
        <x:v>Official amendment</x:v>
      </x:c>
      <x:c r="K439" s="61" t="str">
        <x:v>Named signatory to tabled amendment</x:v>
      </x:c>
      <x:c r="L439" s="60" t="str">
        <x:v>No</x:v>
      </x:c>
      <x:c r="M439" s="60" t="str">
        <x:v>PET-MEP-112</x:v>
      </x:c>
    </x:row>
    <x:row r="440" ht="34" customHeight="1">
      <x:c r="A440" s="55" t="str">
        <x:v>Fabrice Leggeri</x:v>
      </x:c>
      <x:c r="B440" s="55" t="str">
        <x:v>Digital Omnibus</x:v>
      </x:c>
      <x:c r="C440" s="62" t="str">
        <x:v>Amendment 250 — Recital 29 a (new)</x:v>
      </x:c>
      <x:c r="D440" s="66" t="n">
        <x:f>IF(INDEX('MEP amendments'!$AE$7:$AE$315,MATCH($M440,'MEP amendments'!$AD$7:$AD$315,0))=1,INDEX('MEP amendments'!$P$7:$P$315,MATCH($M440,'MEP amendments'!$AD$7:$AD$315,0)),"")</x:f>
        <x:v>1</x:v>
      </x:c>
      <x:c r="E440" s="55" t="n">
        <x:f>IF(AND(ISNUMBER(D440),INDEX('MEP amendments'!$T$7:$T$315,MATCH($M440,'MEP amendments'!$AD$7:$AD$315,0))="Yes"),1,0)</x:f>
        <x:v>1</x:v>
      </x:c>
      <x:c r="F440" s="55" t="str">
        <x:f>INDEX('MEP amendments'!$S$7:$S$315,MATCH($M440,'MEP amendments'!$AD$7:$AD$315,0))</x:f>
        <x:v>High</x:v>
      </x:c>
      <x:c r="G440" s="55" t="n">
        <x:f>COUNTIFS($A$7:$A$1047,A440,$B$7:$B$1047,B440,$E$7:$E$1047,1)</x:f>
        <x:v>54</x:v>
      </x:c>
      <x:c r="H440" s="68" t="n">
        <x:f>IF(E440=1,D440/G440,"")</x:f>
        <x:v>0.018518518518518517</x:v>
      </x:c>
      <x:c r="I440" s="55" t="n">
        <x:f>IF(AND(E440=1,COUNTIFS($A$7:A440,A440,$B$7:B440,B440,$E$7:E440,1)=1),1,0)</x:f>
        <x:v>0</x:v>
      </x:c>
      <x:c r="J440" s="64" t="str">
        <x:v>Official amendment</x:v>
      </x:c>
      <x:c r="K440" s="62" t="str">
        <x:v>Named signatory to tabled amendment</x:v>
      </x:c>
      <x:c r="L440" s="55" t="str">
        <x:v>No</x:v>
      </x:c>
      <x:c r="M440" s="55" t="str">
        <x:v>PET-MEP-114</x:v>
      </x:c>
    </x:row>
    <x:row r="441" ht="34" customHeight="1">
      <x:c r="A441" s="60" t="str">
        <x:v>Fabrice Leggeri</x:v>
      </x:c>
      <x:c r="B441" s="60" t="str">
        <x:v>Digital Omnibus</x:v>
      </x:c>
      <x:c r="C441" s="61" t="str">
        <x:v>Amendment 257 — Recital 30</x:v>
      </x:c>
      <x:c r="D441" s="65" t="n">
        <x:f>IF(INDEX('MEP amendments'!$AE$7:$AE$315,MATCH($M441,'MEP amendments'!$AD$7:$AD$315,0))=1,INDEX('MEP amendments'!$P$7:$P$315,MATCH($M441,'MEP amendments'!$AD$7:$AD$315,0)),"")</x:f>
        <x:v>0</x:v>
      </x:c>
      <x:c r="E441" s="60" t="n">
        <x:f>IF(AND(ISNUMBER(D441),INDEX('MEP amendments'!$T$7:$T$315,MATCH($M441,'MEP amendments'!$AD$7:$AD$315,0))="Yes"),1,0)</x:f>
        <x:v>1</x:v>
      </x:c>
      <x:c r="F441" s="60" t="str">
        <x:f>INDEX('MEP amendments'!$S$7:$S$315,MATCH($M441,'MEP amendments'!$AD$7:$AD$315,0))</x:f>
        <x:v>High</x:v>
      </x:c>
      <x:c r="G441" s="60" t="n">
        <x:f>COUNTIFS($A$7:$A$1047,A441,$B$7:$B$1047,B441,$E$7:$E$1047,1)</x:f>
        <x:v>54</x:v>
      </x:c>
      <x:c r="H441" s="67" t="n">
        <x:f>IF(E441=1,D441/G441,"")</x:f>
        <x:v>0</x:v>
      </x:c>
      <x:c r="I441" s="60" t="n">
        <x:f>IF(AND(E441=1,COUNTIFS($A$7:A441,A441,$B$7:B441,B441,$E$7:E441,1)=1),1,0)</x:f>
        <x:v>0</x:v>
      </x:c>
      <x:c r="J441" s="63" t="str">
        <x:v>Official amendment</x:v>
      </x:c>
      <x:c r="K441" s="61" t="str">
        <x:v>Named signatory to tabled amendment</x:v>
      </x:c>
      <x:c r="L441" s="60" t="str">
        <x:v>No</x:v>
      </x:c>
      <x:c r="M441" s="60" t="str">
        <x:v>PET-MEP-115</x:v>
      </x:c>
    </x:row>
    <x:row r="442" ht="34" customHeight="1">
      <x:c r="A442" s="55" t="str">
        <x:v>Fabrice Leggeri</x:v>
      </x:c>
      <x:c r="B442" s="55" t="str">
        <x:v>Digital Omnibus</x:v>
      </x:c>
      <x:c r="C442" s="62" t="str">
        <x:v>Amendment 400 — Recital 42 a (new)</x:v>
      </x:c>
      <x:c r="D442" s="66" t="n">
        <x:f>IF(INDEX('MEP amendments'!$AE$7:$AE$315,MATCH($M442,'MEP amendments'!$AD$7:$AD$315,0))=1,INDEX('MEP amendments'!$P$7:$P$315,MATCH($M442,'MEP amendments'!$AD$7:$AD$315,0)),"")</x:f>
        <x:v>1</x:v>
      </x:c>
      <x:c r="E442" s="55" t="n">
        <x:f>IF(AND(ISNUMBER(D442),INDEX('MEP amendments'!$T$7:$T$315,MATCH($M442,'MEP amendments'!$AD$7:$AD$315,0))="Yes"),1,0)</x:f>
        <x:v>1</x:v>
      </x:c>
      <x:c r="F442" s="55" t="str">
        <x:f>INDEX('MEP amendments'!$S$7:$S$315,MATCH($M442,'MEP amendments'!$AD$7:$AD$315,0))</x:f>
        <x:v>High</x:v>
      </x:c>
      <x:c r="G442" s="55" t="n">
        <x:f>COUNTIFS($A$7:$A$1047,A442,$B$7:$B$1047,B442,$E$7:$E$1047,1)</x:f>
        <x:v>54</x:v>
      </x:c>
      <x:c r="H442" s="68" t="n">
        <x:f>IF(E442=1,D442/G442,"")</x:f>
        <x:v>0.018518518518518517</x:v>
      </x:c>
      <x:c r="I442" s="55" t="n">
        <x:f>IF(AND(E442=1,COUNTIFS($A$7:A442,A442,$B$7:B442,B442,$E$7:E442,1)=1),1,0)</x:f>
        <x:v>0</x:v>
      </x:c>
      <x:c r="J442" s="64" t="str">
        <x:v>Official amendment</x:v>
      </x:c>
      <x:c r="K442" s="62" t="str">
        <x:v>Named signatory to tabled amendment</x:v>
      </x:c>
      <x:c r="L442" s="55" t="str">
        <x:v>No</x:v>
      </x:c>
      <x:c r="M442" s="55" t="str">
        <x:v>PET-MEP-141</x:v>
      </x:c>
    </x:row>
    <x:row r="443" ht="34" customHeight="1">
      <x:c r="A443" s="60" t="str">
        <x:v>Fabrice Leggeri</x:v>
      </x:c>
      <x:c r="B443" s="60" t="str">
        <x:v>Digital Omnibus</x:v>
      </x:c>
      <x:c r="C443" s="61" t="str">
        <x:v>Amendment 473; Recital 46 a (new)</x:v>
      </x:c>
      <x:c r="D443" s="65" t="n">
        <x:f>IF(INDEX('MEP amendments'!$AE$7:$AE$315,MATCH($M443,'MEP amendments'!$AD$7:$AD$315,0))=1,INDEX('MEP amendments'!$P$7:$P$315,MATCH($M443,'MEP amendments'!$AD$7:$AD$315,0)),"")</x:f>
        <x:v>1</x:v>
      </x:c>
      <x:c r="E443" s="60" t="n">
        <x:f>IF(AND(ISNUMBER(D443),INDEX('MEP amendments'!$T$7:$T$315,MATCH($M443,'MEP amendments'!$AD$7:$AD$315,0))="Yes"),1,0)</x:f>
        <x:v>1</x:v>
      </x:c>
      <x:c r="F443" s="60" t="str">
        <x:f>INDEX('MEP amendments'!$S$7:$S$315,MATCH($M443,'MEP amendments'!$AD$7:$AD$315,0))</x:f>
        <x:v>High</x:v>
      </x:c>
      <x:c r="G443" s="60" t="n">
        <x:f>COUNTIFS($A$7:$A$1047,A443,$B$7:$B$1047,B443,$E$7:$E$1047,1)</x:f>
        <x:v>54</x:v>
      </x:c>
      <x:c r="H443" s="67" t="n">
        <x:f>IF(E443=1,D443/G443,"")</x:f>
        <x:v>0.018518518518518517</x:v>
      </x:c>
      <x:c r="I443" s="60" t="n">
        <x:f>IF(AND(E443=1,COUNTIFS($A$7:A443,A443,$B$7:B443,B443,$E$7:E443,1)=1),1,0)</x:f>
        <x:v>0</x:v>
      </x:c>
      <x:c r="J443" s="63" t="str">
        <x:v>Official amendment</x:v>
      </x:c>
      <x:c r="K443" s="61" t="str">
        <x:v>Named signatory to tabled amendment</x:v>
      </x:c>
      <x:c r="L443" s="60" t="str">
        <x:v>No</x:v>
      </x:c>
      <x:c r="M443" s="60" t="str">
        <x:v>PET-MEP-149</x:v>
      </x:c>
    </x:row>
    <x:row r="444" ht="34" customHeight="1">
      <x:c r="A444" s="55" t="str">
        <x:v>Fabrice Leggeri</x:v>
      </x:c>
      <x:c r="B444" s="55" t="str">
        <x:v>Digital Omnibus</x:v>
      </x:c>
      <x:c r="C444" s="62" t="str">
        <x:v>Amendment 530 — Article 1 – paragraph 1 – point 1 – point a Regulation (EU) 2023/2854 Article 1 – Paragraph 1 – point ea a (new)</x:v>
      </x:c>
      <x:c r="D444" s="66" t="n">
        <x:f>IF(INDEX('MEP amendments'!$AE$7:$AE$315,MATCH($M444,'MEP amendments'!$AD$7:$AD$315,0))=1,INDEX('MEP amendments'!$P$7:$P$315,MATCH($M444,'MEP amendments'!$AD$7:$AD$315,0)),"")</x:f>
        <x:v>1</x:v>
      </x:c>
      <x:c r="E444" s="55" t="n">
        <x:f>IF(AND(ISNUMBER(D444),INDEX('MEP amendments'!$T$7:$T$315,MATCH($M444,'MEP amendments'!$AD$7:$AD$315,0))="Yes"),1,0)</x:f>
        <x:v>1</x:v>
      </x:c>
      <x:c r="F444" s="55" t="str">
        <x:f>INDEX('MEP amendments'!$S$7:$S$315,MATCH($M444,'MEP amendments'!$AD$7:$AD$315,0))</x:f>
        <x:v>High</x:v>
      </x:c>
      <x:c r="G444" s="55" t="n">
        <x:f>COUNTIFS($A$7:$A$1047,A444,$B$7:$B$1047,B444,$E$7:$E$1047,1)</x:f>
        <x:v>54</x:v>
      </x:c>
      <x:c r="H444" s="68" t="n">
        <x:f>IF(E444=1,D444/G444,"")</x:f>
        <x:v>0.018518518518518517</x:v>
      </x:c>
      <x:c r="I444" s="55" t="n">
        <x:f>IF(AND(E444=1,COUNTIFS($A$7:A444,A444,$B$7:B444,B444,$E$7:E444,1)=1),1,0)</x:f>
        <x:v>0</x:v>
      </x:c>
      <x:c r="J444" s="64" t="str">
        <x:v>Official amendment</x:v>
      </x:c>
      <x:c r="K444" s="62" t="str">
        <x:v>Named signatory to tabled amendment</x:v>
      </x:c>
      <x:c r="L444" s="55" t="str">
        <x:v>No</x:v>
      </x:c>
      <x:c r="M444" s="55" t="str">
        <x:v>PET-MEP-151</x:v>
      </x:c>
    </x:row>
    <x:row r="445" ht="34" customHeight="1">
      <x:c r="A445" s="60" t="str">
        <x:v>Fabrice Leggeri</x:v>
      </x:c>
      <x:c r="B445" s="60" t="str">
        <x:v>Digital Omnibus</x:v>
      </x:c>
      <x:c r="C445" s="61" t="str">
        <x:v>Amendment 533 — Article 1 – paragraph 1 – point 1 – point a Regulation (EU) 2023/2854 Article 1 – Paragraph 1 – point ea d (new)</x:v>
      </x:c>
      <x:c r="D445" s="65" t="n">
        <x:f>IF(INDEX('MEP amendments'!$AE$7:$AE$315,MATCH($M445,'MEP amendments'!$AD$7:$AD$315,0))=1,INDEX('MEP amendments'!$P$7:$P$315,MATCH($M445,'MEP amendments'!$AD$7:$AD$315,0)),"")</x:f>
        <x:v>1</x:v>
      </x:c>
      <x:c r="E445" s="60" t="n">
        <x:f>IF(AND(ISNUMBER(D445),INDEX('MEP amendments'!$T$7:$T$315,MATCH($M445,'MEP amendments'!$AD$7:$AD$315,0))="Yes"),1,0)</x:f>
        <x:v>1</x:v>
      </x:c>
      <x:c r="F445" s="60" t="str">
        <x:f>INDEX('MEP amendments'!$S$7:$S$315,MATCH($M445,'MEP amendments'!$AD$7:$AD$315,0))</x:f>
        <x:v>Medium</x:v>
      </x:c>
      <x:c r="G445" s="60" t="n">
        <x:f>COUNTIFS($A$7:$A$1047,A445,$B$7:$B$1047,B445,$E$7:$E$1047,1)</x:f>
        <x:v>54</x:v>
      </x:c>
      <x:c r="H445" s="67" t="n">
        <x:f>IF(E445=1,D445/G445,"")</x:f>
        <x:v>0.018518518518518517</x:v>
      </x:c>
      <x:c r="I445" s="60" t="n">
        <x:f>IF(AND(E445=1,COUNTIFS($A$7:A445,A445,$B$7:B445,B445,$E$7:E445,1)=1),1,0)</x:f>
        <x:v>0</x:v>
      </x:c>
      <x:c r="J445" s="63" t="str">
        <x:v>Official amendment</x:v>
      </x:c>
      <x:c r="K445" s="61" t="str">
        <x:v>Named signatory to tabled amendment</x:v>
      </x:c>
      <x:c r="L445" s="60" t="str">
        <x:v>No</x:v>
      </x:c>
      <x:c r="M445" s="60" t="str">
        <x:v>PET-MEP-152</x:v>
      </x:c>
    </x:row>
    <x:row r="446" ht="34" customHeight="1">
      <x:c r="A446" s="55" t="str">
        <x:v>Fabrice Leggeri</x:v>
      </x:c>
      <x:c r="B446" s="55" t="str">
        <x:v>Digital Omnibus</x:v>
      </x:c>
      <x:c r="C446" s="62" t="str">
        <x:v>Amendment 579 — Article 1 – paragraph 1 – point 2 – point e Regulation (EU) 2023/2854 Article 2 – point 54</x:v>
      </x:c>
      <x:c r="D446" s="66" t="n">
        <x:f>IF(INDEX('MEP amendments'!$AE$7:$AE$315,MATCH($M446,'MEP amendments'!$AD$7:$AD$315,0))=1,INDEX('MEP amendments'!$P$7:$P$315,MATCH($M446,'MEP amendments'!$AD$7:$AD$315,0)),"")</x:f>
        <x:v>1</x:v>
      </x:c>
      <x:c r="E446" s="55" t="n">
        <x:f>IF(AND(ISNUMBER(D446),INDEX('MEP amendments'!$T$7:$T$315,MATCH($M446,'MEP amendments'!$AD$7:$AD$315,0))="Yes"),1,0)</x:f>
        <x:v>1</x:v>
      </x:c>
      <x:c r="F446" s="55" t="str">
        <x:f>INDEX('MEP amendments'!$S$7:$S$315,MATCH($M446,'MEP amendments'!$AD$7:$AD$315,0))</x:f>
        <x:v>High</x:v>
      </x:c>
      <x:c r="G446" s="55" t="n">
        <x:f>COUNTIFS($A$7:$A$1047,A446,$B$7:$B$1047,B446,$E$7:$E$1047,1)</x:f>
        <x:v>54</x:v>
      </x:c>
      <x:c r="H446" s="68" t="n">
        <x:f>IF(E446=1,D446/G446,"")</x:f>
        <x:v>0.018518518518518517</x:v>
      </x:c>
      <x:c r="I446" s="55" t="n">
        <x:f>IF(AND(E446=1,COUNTIFS($A$7:A446,A446,$B$7:B446,B446,$E$7:E446,1)=1),1,0)</x:f>
        <x:v>0</x:v>
      </x:c>
      <x:c r="J446" s="64" t="str">
        <x:v>Official amendment</x:v>
      </x:c>
      <x:c r="K446" s="62" t="str">
        <x:v>Named signatory to tabled amendment</x:v>
      </x:c>
      <x:c r="L446" s="55" t="str">
        <x:v>No</x:v>
      </x:c>
      <x:c r="M446" s="55" t="str">
        <x:v>PET-MEP-154</x:v>
      </x:c>
    </x:row>
    <x:row r="447" ht="34" customHeight="1">
      <x:c r="A447" s="60" t="str">
        <x:v>Fabrice Leggeri</x:v>
      </x:c>
      <x:c r="B447" s="60" t="str">
        <x:v>Digital Omnibus</x:v>
      </x:c>
      <x:c r="C447" s="61" t="str">
        <x:v>Amendment 585 — Article 1 – paragraph 1 – point 2 – point e Regulation (EU) 2023/2854 Article 2 – point 61a (new)</x:v>
      </x:c>
      <x:c r="D447" s="65" t="n">
        <x:f>IF(INDEX('MEP amendments'!$AE$7:$AE$315,MATCH($M447,'MEP amendments'!$AD$7:$AD$315,0))=1,INDEX('MEP amendments'!$P$7:$P$315,MATCH($M447,'MEP amendments'!$AD$7:$AD$315,0)),"")</x:f>
        <x:v>0</x:v>
      </x:c>
      <x:c r="E447" s="60" t="n">
        <x:f>IF(AND(ISNUMBER(D447),INDEX('MEP amendments'!$T$7:$T$315,MATCH($M447,'MEP amendments'!$AD$7:$AD$315,0))="Yes"),1,0)</x:f>
        <x:v>1</x:v>
      </x:c>
      <x:c r="F447" s="60" t="str">
        <x:f>INDEX('MEP amendments'!$S$7:$S$315,MATCH($M447,'MEP amendments'!$AD$7:$AD$315,0))</x:f>
        <x:v>High</x:v>
      </x:c>
      <x:c r="G447" s="60" t="n">
        <x:f>COUNTIFS($A$7:$A$1047,A447,$B$7:$B$1047,B447,$E$7:$E$1047,1)</x:f>
        <x:v>54</x:v>
      </x:c>
      <x:c r="H447" s="67" t="n">
        <x:f>IF(E447=1,D447/G447,"")</x:f>
        <x:v>0</x:v>
      </x:c>
      <x:c r="I447" s="60" t="n">
        <x:f>IF(AND(E447=1,COUNTIFS($A$7:A447,A447,$B$7:B447,B447,$E$7:E447,1)=1),1,0)</x:f>
        <x:v>0</x:v>
      </x:c>
      <x:c r="J447" s="63" t="str">
        <x:v>Official amendment</x:v>
      </x:c>
      <x:c r="K447" s="61" t="str">
        <x:v>Named signatory to tabled amendment</x:v>
      </x:c>
      <x:c r="L447" s="60" t="str">
        <x:v>No</x:v>
      </x:c>
      <x:c r="M447" s="60" t="str">
        <x:v>PET-MEP-155</x:v>
      </x:c>
    </x:row>
    <x:row r="448" ht="34" customHeight="1">
      <x:c r="A448" s="55" t="str">
        <x:v>Fabrice Leggeri</x:v>
      </x:c>
      <x:c r="B448" s="55" t="str">
        <x:v>Digital Omnibus</x:v>
      </x:c>
      <x:c r="C448" s="62" t="str">
        <x:v>Amendment 586 — Article 1 – paragraph 1 – point 2 – point e Regulation (EU) 2023/2854 Article 2 – point 61b (new)</x:v>
      </x:c>
      <x:c r="D448" s="66" t="n">
        <x:f>IF(INDEX('MEP amendments'!$AE$7:$AE$315,MATCH($M448,'MEP amendments'!$AD$7:$AD$315,0))=1,INDEX('MEP amendments'!$P$7:$P$315,MATCH($M448,'MEP amendments'!$AD$7:$AD$315,0)),"")</x:f>
        <x:v>1</x:v>
      </x:c>
      <x:c r="E448" s="55" t="n">
        <x:f>IF(AND(ISNUMBER(D448),INDEX('MEP amendments'!$T$7:$T$315,MATCH($M448,'MEP amendments'!$AD$7:$AD$315,0))="Yes"),1,0)</x:f>
        <x:v>1</x:v>
      </x:c>
      <x:c r="F448" s="55" t="str">
        <x:f>INDEX('MEP amendments'!$S$7:$S$315,MATCH($M448,'MEP amendments'!$AD$7:$AD$315,0))</x:f>
        <x:v>High</x:v>
      </x:c>
      <x:c r="G448" s="55" t="n">
        <x:f>COUNTIFS($A$7:$A$1047,A448,$B$7:$B$1047,B448,$E$7:$E$1047,1)</x:f>
        <x:v>54</x:v>
      </x:c>
      <x:c r="H448" s="68" t="n">
        <x:f>IF(E448=1,D448/G448,"")</x:f>
        <x:v>0.018518518518518517</x:v>
      </x:c>
      <x:c r="I448" s="55" t="n">
        <x:f>IF(AND(E448=1,COUNTIFS($A$7:A448,A448,$B$7:B448,B448,$E$7:E448,1)=1),1,0)</x:f>
        <x:v>0</x:v>
      </x:c>
      <x:c r="J448" s="64" t="str">
        <x:v>Official amendment</x:v>
      </x:c>
      <x:c r="K448" s="62" t="str">
        <x:v>Named signatory to tabled amendment</x:v>
      </x:c>
      <x:c r="L448" s="55" t="str">
        <x:v>No</x:v>
      </x:c>
      <x:c r="M448" s="55" t="str">
        <x:v>PET-MEP-156</x:v>
      </x:c>
    </x:row>
    <x:row r="449" ht="34" customHeight="1">
      <x:c r="A449" s="60" t="str">
        <x:v>Fabrice Leggeri</x:v>
      </x:c>
      <x:c r="B449" s="60" t="str">
        <x:v>Digital Omnibus</x:v>
      </x:c>
      <x:c r="C449" s="61" t="str">
        <x:v>Amendment 644 — Article 1 – paragraph 1 – point 7 Regulation (EU) 2023/2854 Article 15a – paragraph 2</x:v>
      </x:c>
      <x:c r="D449" s="65" t="n">
        <x:f>IF(INDEX('MEP amendments'!$AE$7:$AE$315,MATCH($M449,'MEP amendments'!$AD$7:$AD$315,0))=1,INDEX('MEP amendments'!$P$7:$P$315,MATCH($M449,'MEP amendments'!$AD$7:$AD$315,0)),"")</x:f>
        <x:v>1</x:v>
      </x:c>
      <x:c r="E449" s="60" t="n">
        <x:f>IF(AND(ISNUMBER(D449),INDEX('MEP amendments'!$T$7:$T$315,MATCH($M449,'MEP amendments'!$AD$7:$AD$315,0))="Yes"),1,0)</x:f>
        <x:v>1</x:v>
      </x:c>
      <x:c r="F449" s="60" t="str">
        <x:f>INDEX('MEP amendments'!$S$7:$S$315,MATCH($M449,'MEP amendments'!$AD$7:$AD$315,0))</x:f>
        <x:v>High</x:v>
      </x:c>
      <x:c r="G449" s="60" t="n">
        <x:f>COUNTIFS($A$7:$A$1047,A449,$B$7:$B$1047,B449,$E$7:$E$1047,1)</x:f>
        <x:v>54</x:v>
      </x:c>
      <x:c r="H449" s="67" t="n">
        <x:f>IF(E449=1,D449/G449,"")</x:f>
        <x:v>0.018518518518518517</x:v>
      </x:c>
      <x:c r="I449" s="60" t="n">
        <x:f>IF(AND(E449=1,COUNTIFS($A$7:A449,A449,$B$7:B449,B449,$E$7:E449,1)=1),1,0)</x:f>
        <x:v>0</x:v>
      </x:c>
      <x:c r="J449" s="63" t="str">
        <x:v>Official amendment</x:v>
      </x:c>
      <x:c r="K449" s="61" t="str">
        <x:v>Named signatory to tabled amendment</x:v>
      </x:c>
      <x:c r="L449" s="60" t="str">
        <x:v>No</x:v>
      </x:c>
      <x:c r="M449" s="60" t="str">
        <x:v>PET-MEP-160</x:v>
      </x:c>
    </x:row>
    <x:row r="450" ht="34" customHeight="1">
      <x:c r="A450" s="55" t="str">
        <x:v>Fabrice Leggeri</x:v>
      </x:c>
      <x:c r="B450" s="55" t="str">
        <x:v>Digital Omnibus</x:v>
      </x:c>
      <x:c r="C450" s="62" t="str">
        <x:v>Amendment 646 — Article 1 – paragraph 1 – point 7 Regulation (EU) 2023/2854 Article 15a – paragraph 2</x:v>
      </x:c>
      <x:c r="D450" s="66" t="n">
        <x:f>IF(INDEX('MEP amendments'!$AE$7:$AE$315,MATCH($M450,'MEP amendments'!$AD$7:$AD$315,0))=1,INDEX('MEP amendments'!$P$7:$P$315,MATCH($M450,'MEP amendments'!$AD$7:$AD$315,0)),"")</x:f>
        <x:v>0</x:v>
      </x:c>
      <x:c r="E450" s="55" t="n">
        <x:f>IF(AND(ISNUMBER(D450),INDEX('MEP amendments'!$T$7:$T$315,MATCH($M450,'MEP amendments'!$AD$7:$AD$315,0))="Yes"),1,0)</x:f>
        <x:v>1</x:v>
      </x:c>
      <x:c r="F450" s="55" t="str">
        <x:f>INDEX('MEP amendments'!$S$7:$S$315,MATCH($M450,'MEP amendments'!$AD$7:$AD$315,0))</x:f>
        <x:v>High</x:v>
      </x:c>
      <x:c r="G450" s="55" t="n">
        <x:f>COUNTIFS($A$7:$A$1047,A450,$B$7:$B$1047,B450,$E$7:$E$1047,1)</x:f>
        <x:v>54</x:v>
      </x:c>
      <x:c r="H450" s="68" t="n">
        <x:f>IF(E450=1,D450/G450,"")</x:f>
        <x:v>0</x:v>
      </x:c>
      <x:c r="I450" s="55" t="n">
        <x:f>IF(AND(E450=1,COUNTIFS($A$7:A450,A450,$B$7:B450,B450,$E$7:E450,1)=1),1,0)</x:f>
        <x:v>0</x:v>
      </x:c>
      <x:c r="J450" s="64" t="str">
        <x:v>Official amendment</x:v>
      </x:c>
      <x:c r="K450" s="62" t="str">
        <x:v>Named signatory to tabled amendment</x:v>
      </x:c>
      <x:c r="L450" s="55" t="str">
        <x:v>No</x:v>
      </x:c>
      <x:c r="M450" s="55" t="str">
        <x:v>PET-MEP-162</x:v>
      </x:c>
    </x:row>
    <x:row r="451" ht="34" customHeight="1">
      <x:c r="A451" s="60" t="str">
        <x:v>Fabrice Leggeri</x:v>
      </x:c>
      <x:c r="B451" s="60" t="str">
        <x:v>Digital Omnibus</x:v>
      </x:c>
      <x:c r="C451" s="61" t="str">
        <x:v>Amendment 717 — Article 1 – paragraph 1 – point 18 Regulation (EU) 2023/2854 Article 32a (new) – paragraph 1a (new)</x:v>
      </x:c>
      <x:c r="D451" s="65" t="n">
        <x:f>IF(INDEX('MEP amendments'!$AE$7:$AE$315,MATCH($M451,'MEP amendments'!$AD$7:$AD$315,0))=1,INDEX('MEP amendments'!$P$7:$P$315,MATCH($M451,'MEP amendments'!$AD$7:$AD$315,0)),"")</x:f>
        <x:v>1</x:v>
      </x:c>
      <x:c r="E451" s="60" t="n">
        <x:f>IF(AND(ISNUMBER(D451),INDEX('MEP amendments'!$T$7:$T$315,MATCH($M451,'MEP amendments'!$AD$7:$AD$315,0))="Yes"),1,0)</x:f>
        <x:v>1</x:v>
      </x:c>
      <x:c r="F451" s="60" t="str">
        <x:f>INDEX('MEP amendments'!$S$7:$S$315,MATCH($M451,'MEP amendments'!$AD$7:$AD$315,0))</x:f>
        <x:v>High</x:v>
      </x:c>
      <x:c r="G451" s="60" t="n">
        <x:f>COUNTIFS($A$7:$A$1047,A451,$B$7:$B$1047,B451,$E$7:$E$1047,1)</x:f>
        <x:v>54</x:v>
      </x:c>
      <x:c r="H451" s="67" t="n">
        <x:f>IF(E451=1,D451/G451,"")</x:f>
        <x:v>0.018518518518518517</x:v>
      </x:c>
      <x:c r="I451" s="60" t="n">
        <x:f>IF(AND(E451=1,COUNTIFS($A$7:A451,A451,$B$7:B451,B451,$E$7:E451,1)=1),1,0)</x:f>
        <x:v>0</x:v>
      </x:c>
      <x:c r="J451" s="63" t="str">
        <x:v>Official amendment</x:v>
      </x:c>
      <x:c r="K451" s="61" t="str">
        <x:v>Named signatory to tabled amendment</x:v>
      </x:c>
      <x:c r="L451" s="60" t="str">
        <x:v>No</x:v>
      </x:c>
      <x:c r="M451" s="60" t="str">
        <x:v>PET-MEP-166</x:v>
      </x:c>
    </x:row>
    <x:row r="452" ht="34" customHeight="1">
      <x:c r="A452" s="55" t="str">
        <x:v>Fabrice Leggeri</x:v>
      </x:c>
      <x:c r="B452" s="55" t="str">
        <x:v>Digital Omnibus</x:v>
      </x:c>
      <x:c r="C452" s="62" t="str">
        <x:v>Amendment 730 — Article 1 – paragraph 1 – point 18 Regulation (EU) 2023/2854 Article 32c – paragraph 1 – point c</x:v>
      </x:c>
      <x:c r="D452" s="66" t="n">
        <x:f>IF(INDEX('MEP amendments'!$AE$7:$AE$315,MATCH($M452,'MEP amendments'!$AD$7:$AD$315,0))=1,INDEX('MEP amendments'!$P$7:$P$315,MATCH($M452,'MEP amendments'!$AD$7:$AD$315,0)),"")</x:f>
        <x:v>2</x:v>
      </x:c>
      <x:c r="E452" s="55" t="n">
        <x:f>IF(AND(ISNUMBER(D452),INDEX('MEP amendments'!$T$7:$T$315,MATCH($M452,'MEP amendments'!$AD$7:$AD$315,0))="Yes"),1,0)</x:f>
        <x:v>1</x:v>
      </x:c>
      <x:c r="F452" s="55" t="str">
        <x:f>INDEX('MEP amendments'!$S$7:$S$315,MATCH($M452,'MEP amendments'!$AD$7:$AD$315,0))</x:f>
        <x:v>High</x:v>
      </x:c>
      <x:c r="G452" s="55" t="n">
        <x:f>COUNTIFS($A$7:$A$1047,A452,$B$7:$B$1047,B452,$E$7:$E$1047,1)</x:f>
        <x:v>54</x:v>
      </x:c>
      <x:c r="H452" s="68" t="n">
        <x:f>IF(E452=1,D452/G452,"")</x:f>
        <x:v>0.037037037037037035</x:v>
      </x:c>
      <x:c r="I452" s="55" t="n">
        <x:f>IF(AND(E452=1,COUNTIFS($A$7:A452,A452,$B$7:B452,B452,$E$7:E452,1)=1),1,0)</x:f>
        <x:v>0</x:v>
      </x:c>
      <x:c r="J452" s="64" t="str">
        <x:v>Official amendment</x:v>
      </x:c>
      <x:c r="K452" s="62" t="str">
        <x:v>Named signatory to tabled amendment</x:v>
      </x:c>
      <x:c r="L452" s="55" t="str">
        <x:v>No</x:v>
      </x:c>
      <x:c r="M452" s="55" t="str">
        <x:v>PET-MEP-167</x:v>
      </x:c>
    </x:row>
    <x:row r="453" ht="34" customHeight="1">
      <x:c r="A453" s="60" t="str">
        <x:v>Fabrice Leggeri</x:v>
      </x:c>
      <x:c r="B453" s="60" t="str">
        <x:v>Digital Omnibus</x:v>
      </x:c>
      <x:c r="C453" s="61" t="str">
        <x:v>Amendment 772 — Article 1 – paragraph 1 – point 18 Regulation (EU) 2023/2854 Article 32f – paragraph 5a (new)</x:v>
      </x:c>
      <x:c r="D453" s="65" t="n">
        <x:f>IF(INDEX('MEP amendments'!$AE$7:$AE$315,MATCH($M453,'MEP amendments'!$AD$7:$AD$315,0))=1,INDEX('MEP amendments'!$P$7:$P$315,MATCH($M453,'MEP amendments'!$AD$7:$AD$315,0)),"")</x:f>
        <x:v>2</x:v>
      </x:c>
      <x:c r="E453" s="60" t="n">
        <x:f>IF(AND(ISNUMBER(D453),INDEX('MEP amendments'!$T$7:$T$315,MATCH($M453,'MEP amendments'!$AD$7:$AD$315,0))="Yes"),1,0)</x:f>
        <x:v>1</x:v>
      </x:c>
      <x:c r="F453" s="60" t="str">
        <x:f>INDEX('MEP amendments'!$S$7:$S$315,MATCH($M453,'MEP amendments'!$AD$7:$AD$315,0))</x:f>
        <x:v>High</x:v>
      </x:c>
      <x:c r="G453" s="60" t="n">
        <x:f>COUNTIFS($A$7:$A$1047,A453,$B$7:$B$1047,B453,$E$7:$E$1047,1)</x:f>
        <x:v>54</x:v>
      </x:c>
      <x:c r="H453" s="67" t="n">
        <x:f>IF(E453=1,D453/G453,"")</x:f>
        <x:v>0.037037037037037035</x:v>
      </x:c>
      <x:c r="I453" s="60" t="n">
        <x:f>IF(AND(E453=1,COUNTIFS($A$7:A453,A453,$B$7:B453,B453,$E$7:E453,1)=1),1,0)</x:f>
        <x:v>0</x:v>
      </x:c>
      <x:c r="J453" s="63" t="str">
        <x:v>Official amendment</x:v>
      </x:c>
      <x:c r="K453" s="61" t="str">
        <x:v>Named signatory to tabled amendment</x:v>
      </x:c>
      <x:c r="L453" s="60" t="str">
        <x:v>No</x:v>
      </x:c>
      <x:c r="M453" s="60" t="str">
        <x:v>PET-MEP-170</x:v>
      </x:c>
    </x:row>
    <x:row r="454" ht="34" customHeight="1">
      <x:c r="A454" s="55" t="str">
        <x:v>Fabrice Leggeri</x:v>
      </x:c>
      <x:c r="B454" s="55" t="str">
        <x:v>Digital Omnibus</x:v>
      </x:c>
      <x:c r="C454" s="62" t="str">
        <x:v>Amendment 793: proposed Data Act Art32i(1a)</x:v>
      </x:c>
      <x:c r="D454" s="66" t="n">
        <x:f>IF(INDEX('MEP amendments'!$AE$7:$AE$315,MATCH($M454,'MEP amendments'!$AD$7:$AD$315,0))=1,INDEX('MEP amendments'!$P$7:$P$315,MATCH($M454,'MEP amendments'!$AD$7:$AD$315,0)),"")</x:f>
        <x:v>2</x:v>
      </x:c>
      <x:c r="E454" s="55" t="n">
        <x:f>IF(AND(ISNUMBER(D454),INDEX('MEP amendments'!$T$7:$T$315,MATCH($M454,'MEP amendments'!$AD$7:$AD$315,0))="Yes"),1,0)</x:f>
        <x:v>1</x:v>
      </x:c>
      <x:c r="F454" s="55" t="str">
        <x:f>INDEX('MEP amendments'!$S$7:$S$315,MATCH($M454,'MEP amendments'!$AD$7:$AD$315,0))</x:f>
        <x:v>High</x:v>
      </x:c>
      <x:c r="G454" s="55" t="n">
        <x:f>COUNTIFS($A$7:$A$1047,A454,$B$7:$B$1047,B454,$E$7:$E$1047,1)</x:f>
        <x:v>54</x:v>
      </x:c>
      <x:c r="H454" s="68" t="n">
        <x:f>IF(E454=1,D454/G454,"")</x:f>
        <x:v>0.037037037037037035</x:v>
      </x:c>
      <x:c r="I454" s="55" t="n">
        <x:f>IF(AND(E454=1,COUNTIFS($A$7:A454,A454,$B$7:B454,B454,$E$7:E454,1)=1),1,0)</x:f>
        <x:v>0</x:v>
      </x:c>
      <x:c r="J454" s="64" t="str">
        <x:v>Official amendment</x:v>
      </x:c>
      <x:c r="K454" s="62" t="str">
        <x:v>Named joint proposers/signatories</x:v>
      </x:c>
      <x:c r="L454" s="55" t="str">
        <x:v>No</x:v>
      </x:c>
      <x:c r="M454" s="55" t="str">
        <x:v>PET-MEP-171</x:v>
      </x:c>
    </x:row>
    <x:row r="455" ht="34" customHeight="1">
      <x:c r="A455" s="60" t="str">
        <x:v>Fabrice Leggeri</x:v>
      </x:c>
      <x:c r="B455" s="60" t="str">
        <x:v>Digital Omnibus</x:v>
      </x:c>
      <x:c r="C455" s="61" t="str">
        <x:v>Amendment 803: proposed Data Act Art32j(2a), justification</x:v>
      </x:c>
      <x:c r="D455" s="65" t="n">
        <x:f>IF(INDEX('MEP amendments'!$AE$7:$AE$315,MATCH($M455,'MEP amendments'!$AD$7:$AD$315,0))=1,INDEX('MEP amendments'!$P$7:$P$315,MATCH($M455,'MEP amendments'!$AD$7:$AD$315,0)),"")</x:f>
        <x:v>0</x:v>
      </x:c>
      <x:c r="E455" s="60" t="n">
        <x:f>IF(AND(ISNUMBER(D455),INDEX('MEP amendments'!$T$7:$T$315,MATCH($M455,'MEP amendments'!$AD$7:$AD$315,0))="Yes"),1,0)</x:f>
        <x:v>1</x:v>
      </x:c>
      <x:c r="F455" s="60" t="str">
        <x:f>INDEX('MEP amendments'!$S$7:$S$315,MATCH($M455,'MEP amendments'!$AD$7:$AD$315,0))</x:f>
        <x:v>Medium</x:v>
      </x:c>
      <x:c r="G455" s="60" t="n">
        <x:f>COUNTIFS($A$7:$A$1047,A455,$B$7:$B$1047,B455,$E$7:$E$1047,1)</x:f>
        <x:v>54</x:v>
      </x:c>
      <x:c r="H455" s="67" t="n">
        <x:f>IF(E455=1,D455/G455,"")</x:f>
        <x:v>0</x:v>
      </x:c>
      <x:c r="I455" s="60" t="n">
        <x:f>IF(AND(E455=1,COUNTIFS($A$7:A455,A455,$B$7:B455,B455,$E$7:E455,1)=1),1,0)</x:f>
        <x:v>0</x:v>
      </x:c>
      <x:c r="J455" s="63" t="str">
        <x:v>Official amendment</x:v>
      </x:c>
      <x:c r="K455" s="61" t="str">
        <x:v>Named joint proposers/signatories</x:v>
      </x:c>
      <x:c r="L455" s="60" t="str">
        <x:v>No</x:v>
      </x:c>
      <x:c r="M455" s="60" t="str">
        <x:v>PET-MEP-172</x:v>
      </x:c>
    </x:row>
    <x:row r="456" ht="34" customHeight="1">
      <x:c r="A456" s="55" t="str">
        <x:v>Fabrice Leggeri</x:v>
      </x:c>
      <x:c r="B456" s="55" t="str">
        <x:v>Digital Omnibus</x:v>
      </x:c>
      <x:c r="C456" s="62" t="str">
        <x:v>Amendment 820: new Data Act Art32pa(1)–(4)</x:v>
      </x:c>
      <x:c r="D456" s="66" t="n">
        <x:f>IF(INDEX('MEP amendments'!$AE$7:$AE$315,MATCH($M456,'MEP amendments'!$AD$7:$AD$315,0))=1,INDEX('MEP amendments'!$P$7:$P$315,MATCH($M456,'MEP amendments'!$AD$7:$AD$315,0)),"")</x:f>
        <x:v>2</x:v>
      </x:c>
      <x:c r="E456" s="55" t="n">
        <x:f>IF(AND(ISNUMBER(D456),INDEX('MEP amendments'!$T$7:$T$315,MATCH($M456,'MEP amendments'!$AD$7:$AD$315,0))="Yes"),1,0)</x:f>
        <x:v>1</x:v>
      </x:c>
      <x:c r="F456" s="55" t="str">
        <x:f>INDEX('MEP amendments'!$S$7:$S$315,MATCH($M456,'MEP amendments'!$AD$7:$AD$315,0))</x:f>
        <x:v>High</x:v>
      </x:c>
      <x:c r="G456" s="55" t="n">
        <x:f>COUNTIFS($A$7:$A$1047,A456,$B$7:$B$1047,B456,$E$7:$E$1047,1)</x:f>
        <x:v>54</x:v>
      </x:c>
      <x:c r="H456" s="68" t="n">
        <x:f>IF(E456=1,D456/G456,"")</x:f>
        <x:v>0.037037037037037035</x:v>
      </x:c>
      <x:c r="I456" s="55" t="n">
        <x:f>IF(AND(E456=1,COUNTIFS($A$7:A456,A456,$B$7:B456,B456,$E$7:E456,1)=1),1,0)</x:f>
        <x:v>0</x:v>
      </x:c>
      <x:c r="J456" s="64" t="str">
        <x:v>Official amendment</x:v>
      </x:c>
      <x:c r="K456" s="62" t="str">
        <x:v>Named joint proposers/signatories</x:v>
      </x:c>
      <x:c r="L456" s="55" t="str">
        <x:v>No</x:v>
      </x:c>
      <x:c r="M456" s="55" t="str">
        <x:v>PET-MEP-173</x:v>
      </x:c>
    </x:row>
    <x:row r="457" ht="34" customHeight="1">
      <x:c r="A457" s="60" t="str">
        <x:v>Fabrice Leggeri</x:v>
      </x:c>
      <x:c r="B457" s="60" t="str">
        <x:v>Digital Omnibus</x:v>
      </x:c>
      <x:c r="C457" s="61" t="str">
        <x:v>Amendment 821: proposed Data Act Art32q(1)</x:v>
      </x:c>
      <x:c r="D457" s="65" t="n">
        <x:f>IF(INDEX('MEP amendments'!$AE$7:$AE$315,MATCH($M457,'MEP amendments'!$AD$7:$AD$315,0))=1,INDEX('MEP amendments'!$P$7:$P$315,MATCH($M457,'MEP amendments'!$AD$7:$AD$315,0)),"")</x:f>
        <x:v>1</x:v>
      </x:c>
      <x:c r="E457" s="60" t="n">
        <x:f>IF(AND(ISNUMBER(D457),INDEX('MEP amendments'!$T$7:$T$315,MATCH($M457,'MEP amendments'!$AD$7:$AD$315,0))="Yes"),1,0)</x:f>
        <x:v>1</x:v>
      </x:c>
      <x:c r="F457" s="60" t="str">
        <x:f>INDEX('MEP amendments'!$S$7:$S$315,MATCH($M457,'MEP amendments'!$AD$7:$AD$315,0))</x:f>
        <x:v>High</x:v>
      </x:c>
      <x:c r="G457" s="60" t="n">
        <x:f>COUNTIFS($A$7:$A$1047,A457,$B$7:$B$1047,B457,$E$7:$E$1047,1)</x:f>
        <x:v>54</x:v>
      </x:c>
      <x:c r="H457" s="67" t="n">
        <x:f>IF(E457=1,D457/G457,"")</x:f>
        <x:v>0.018518518518518517</x:v>
      </x:c>
      <x:c r="I457" s="60" t="n">
        <x:f>IF(AND(E457=1,COUNTIFS($A$7:A457,A457,$B$7:B457,B457,$E$7:E457,1)=1),1,0)</x:f>
        <x:v>0</x:v>
      </x:c>
      <x:c r="J457" s="63" t="str">
        <x:v>Official amendment</x:v>
      </x:c>
      <x:c r="K457" s="61" t="str">
        <x:v>Named joint proposers/signatories</x:v>
      </x:c>
      <x:c r="L457" s="60" t="str">
        <x:v>No</x:v>
      </x:c>
      <x:c r="M457" s="60" t="str">
        <x:v>PET-MEP-174</x:v>
      </x:c>
    </x:row>
    <x:row r="458" ht="34" customHeight="1">
      <x:c r="A458" s="55" t="str">
        <x:v>Fabrice Leggeri</x:v>
      </x:c>
      <x:c r="B458" s="55" t="str">
        <x:v>Digital Omnibus</x:v>
      </x:c>
      <x:c r="C458" s="62" t="str">
        <x:v>Amendment 844: proposed Data Act Art32v(1)(da)</x:v>
      </x:c>
      <x:c r="D458" s="66" t="n">
        <x:f>IF(INDEX('MEP amendments'!$AE$7:$AE$315,MATCH($M458,'MEP amendments'!$AD$7:$AD$315,0))=1,INDEX('MEP amendments'!$P$7:$P$315,MATCH($M458,'MEP amendments'!$AD$7:$AD$315,0)),"")</x:f>
        <x:v>2</x:v>
      </x:c>
      <x:c r="E458" s="55" t="n">
        <x:f>IF(AND(ISNUMBER(D458),INDEX('MEP amendments'!$T$7:$T$315,MATCH($M458,'MEP amendments'!$AD$7:$AD$315,0))="Yes"),1,0)</x:f>
        <x:v>1</x:v>
      </x:c>
      <x:c r="F458" s="55" t="str">
        <x:f>INDEX('MEP amendments'!$S$7:$S$315,MATCH($M458,'MEP amendments'!$AD$7:$AD$315,0))</x:f>
        <x:v>High</x:v>
      </x:c>
      <x:c r="G458" s="55" t="n">
        <x:f>COUNTIFS($A$7:$A$1047,A458,$B$7:$B$1047,B458,$E$7:$E$1047,1)</x:f>
        <x:v>54</x:v>
      </x:c>
      <x:c r="H458" s="68" t="n">
        <x:f>IF(E458=1,D458/G458,"")</x:f>
        <x:v>0.037037037037037035</x:v>
      </x:c>
      <x:c r="I458" s="55" t="n">
        <x:f>IF(AND(E458=1,COUNTIFS($A$7:A458,A458,$B$7:B458,B458,$E$7:E458,1)=1),1,0)</x:f>
        <x:v>0</x:v>
      </x:c>
      <x:c r="J458" s="64" t="str">
        <x:v>Official amendment</x:v>
      </x:c>
      <x:c r="K458" s="62" t="str">
        <x:v>Named joint proposers/signatories</x:v>
      </x:c>
      <x:c r="L458" s="55" t="str">
        <x:v>No</x:v>
      </x:c>
      <x:c r="M458" s="55" t="str">
        <x:v>PET-MEP-176</x:v>
      </x:c>
    </x:row>
    <x:row r="459" ht="34" customHeight="1">
      <x:c r="A459" s="60" t="str">
        <x:v>Fabrice Leggeri</x:v>
      </x:c>
      <x:c r="B459" s="60" t="str">
        <x:v>Digital Omnibus</x:v>
      </x:c>
      <x:c r="C459" s="61" t="str">
        <x:v>Amendment 845: proposed Data Act Art32v(1)(db), justification</x:v>
      </x:c>
      <x:c r="D459" s="65" t="n">
        <x:f>IF(INDEX('MEP amendments'!$AE$7:$AE$315,MATCH($M459,'MEP amendments'!$AD$7:$AD$315,0))=1,INDEX('MEP amendments'!$P$7:$P$315,MATCH($M459,'MEP amendments'!$AD$7:$AD$315,0)),"")</x:f>
        <x:v>0</x:v>
      </x:c>
      <x:c r="E459" s="60" t="n">
        <x:f>IF(AND(ISNUMBER(D459),INDEX('MEP amendments'!$T$7:$T$315,MATCH($M459,'MEP amendments'!$AD$7:$AD$315,0))="Yes"),1,0)</x:f>
        <x:v>1</x:v>
      </x:c>
      <x:c r="F459" s="60" t="str">
        <x:f>INDEX('MEP amendments'!$S$7:$S$315,MATCH($M459,'MEP amendments'!$AD$7:$AD$315,0))</x:f>
        <x:v>Medium</x:v>
      </x:c>
      <x:c r="G459" s="60" t="n">
        <x:f>COUNTIFS($A$7:$A$1047,A459,$B$7:$B$1047,B459,$E$7:$E$1047,1)</x:f>
        <x:v>54</x:v>
      </x:c>
      <x:c r="H459" s="67" t="n">
        <x:f>IF(E459=1,D459/G459,"")</x:f>
        <x:v>0</x:v>
      </x:c>
      <x:c r="I459" s="60" t="n">
        <x:f>IF(AND(E459=1,COUNTIFS($A$7:A459,A459,$B$7:B459,B459,$E$7:E459,1)=1),1,0)</x:f>
        <x:v>0</x:v>
      </x:c>
      <x:c r="J459" s="63" t="str">
        <x:v>Official amendment</x:v>
      </x:c>
      <x:c r="K459" s="61" t="str">
        <x:v>Named joint proposers/signatories</x:v>
      </x:c>
      <x:c r="L459" s="60" t="str">
        <x:v>No</x:v>
      </x:c>
      <x:c r="M459" s="60" t="str">
        <x:v>PET-MEP-177</x:v>
      </x:c>
    </x:row>
    <x:row r="460" ht="34" customHeight="1">
      <x:c r="A460" s="55" t="str">
        <x:v>Fabrice Leggeri</x:v>
      </x:c>
      <x:c r="B460" s="55" t="str">
        <x:v>Digital Omnibus</x:v>
      </x:c>
      <x:c r="C460" s="62" t="str">
        <x:v>Amendment 860: proposed Data Act Art32x(7)</x:v>
      </x:c>
      <x:c r="D460" s="66" t="n">
        <x:f>IF(INDEX('MEP amendments'!$AE$7:$AE$315,MATCH($M460,'MEP amendments'!$AD$7:$AD$315,0))=1,INDEX('MEP amendments'!$P$7:$P$315,MATCH($M460,'MEP amendments'!$AD$7:$AD$315,0)),"")</x:f>
        <x:v>0</x:v>
      </x:c>
      <x:c r="E460" s="55" t="n">
        <x:f>IF(AND(ISNUMBER(D460),INDEX('MEP amendments'!$T$7:$T$315,MATCH($M460,'MEP amendments'!$AD$7:$AD$315,0))="Yes"),1,0)</x:f>
        <x:v>1</x:v>
      </x:c>
      <x:c r="F460" s="55" t="str">
        <x:f>INDEX('MEP amendments'!$S$7:$S$315,MATCH($M460,'MEP amendments'!$AD$7:$AD$315,0))</x:f>
        <x:v>Medium</x:v>
      </x:c>
      <x:c r="G460" s="55" t="n">
        <x:f>COUNTIFS($A$7:$A$1047,A460,$B$7:$B$1047,B460,$E$7:$E$1047,1)</x:f>
        <x:v>54</x:v>
      </x:c>
      <x:c r="H460" s="68" t="n">
        <x:f>IF(E460=1,D460/G460,"")</x:f>
        <x:v>0</x:v>
      </x:c>
      <x:c r="I460" s="55" t="n">
        <x:f>IF(AND(E460=1,COUNTIFS($A$7:A460,A460,$B$7:B460,B460,$E$7:E460,1)=1),1,0)</x:f>
        <x:v>0</x:v>
      </x:c>
      <x:c r="J460" s="64" t="str">
        <x:v>Official amendment</x:v>
      </x:c>
      <x:c r="K460" s="62" t="str">
        <x:v>Named joint proposers/signatories</x:v>
      </x:c>
      <x:c r="L460" s="55" t="str">
        <x:v>No</x:v>
      </x:c>
      <x:c r="M460" s="55" t="str">
        <x:v>PET-MEP-179</x:v>
      </x:c>
    </x:row>
    <x:row r="461" ht="34" customHeight="1">
      <x:c r="A461" s="60" t="str">
        <x:v>Fabrice Leggeri</x:v>
      </x:c>
      <x:c r="B461" s="60" t="str">
        <x:v>Digital Omnibus</x:v>
      </x:c>
      <x:c r="C461" s="61" t="str">
        <x:v>Amendment 864: proposed Data Act Art32z(4)(ea)</x:v>
      </x:c>
      <x:c r="D461" s="65" t="n">
        <x:f>IF(INDEX('MEP amendments'!$AE$7:$AE$315,MATCH($M461,'MEP amendments'!$AD$7:$AD$315,0))=1,INDEX('MEP amendments'!$P$7:$P$315,MATCH($M461,'MEP amendments'!$AD$7:$AD$315,0)),"")</x:f>
        <x:v>1</x:v>
      </x:c>
      <x:c r="E461" s="60" t="n">
        <x:f>IF(AND(ISNUMBER(D461),INDEX('MEP amendments'!$T$7:$T$315,MATCH($M461,'MEP amendments'!$AD$7:$AD$315,0))="Yes"),1,0)</x:f>
        <x:v>1</x:v>
      </x:c>
      <x:c r="F461" s="60" t="str">
        <x:f>INDEX('MEP amendments'!$S$7:$S$315,MATCH($M461,'MEP amendments'!$AD$7:$AD$315,0))</x:f>
        <x:v>High</x:v>
      </x:c>
      <x:c r="G461" s="60" t="n">
        <x:f>COUNTIFS($A$7:$A$1047,A461,$B$7:$B$1047,B461,$E$7:$E$1047,1)</x:f>
        <x:v>54</x:v>
      </x:c>
      <x:c r="H461" s="67" t="n">
        <x:f>IF(E461=1,D461/G461,"")</x:f>
        <x:v>0.018518518518518517</x:v>
      </x:c>
      <x:c r="I461" s="60" t="n">
        <x:f>IF(AND(E461=1,COUNTIFS($A$7:A461,A461,$B$7:B461,B461,$E$7:E461,1)=1),1,0)</x:f>
        <x:v>0</x:v>
      </x:c>
      <x:c r="J461" s="63" t="str">
        <x:v>Official amendment</x:v>
      </x:c>
      <x:c r="K461" s="61" t="str">
        <x:v>Named joint proposers/signatories</x:v>
      </x:c>
      <x:c r="L461" s="60" t="str">
        <x:v>No</x:v>
      </x:c>
      <x:c r="M461" s="60" t="str">
        <x:v>PET-MEP-181</x:v>
      </x:c>
    </x:row>
    <x:row r="462" ht="34" customHeight="1">
      <x:c r="A462" s="55" t="str">
        <x:v>Fabrice Leggeri</x:v>
      </x:c>
      <x:c r="B462" s="55" t="str">
        <x:v>Digital Omnibus</x:v>
      </x:c>
      <x:c r="C462" s="62" t="str">
        <x:v>Amendment 877: proposed Data Act Art40(6a)</x:v>
      </x:c>
      <x:c r="D462" s="66" t="n">
        <x:f>IF(INDEX('MEP amendments'!$AE$7:$AE$315,MATCH($M462,'MEP amendments'!$AD$7:$AD$315,0))=1,INDEX('MEP amendments'!$P$7:$P$315,MATCH($M462,'MEP amendments'!$AD$7:$AD$315,0)),"")</x:f>
        <x:v>1</x:v>
      </x:c>
      <x:c r="E462" s="55" t="n">
        <x:f>IF(AND(ISNUMBER(D462),INDEX('MEP amendments'!$T$7:$T$315,MATCH($M462,'MEP amendments'!$AD$7:$AD$315,0))="Yes"),1,0)</x:f>
        <x:v>1</x:v>
      </x:c>
      <x:c r="F462" s="55" t="str">
        <x:f>INDEX('MEP amendments'!$S$7:$S$315,MATCH($M462,'MEP amendments'!$AD$7:$AD$315,0))</x:f>
        <x:v>Medium</x:v>
      </x:c>
      <x:c r="G462" s="55" t="n">
        <x:f>COUNTIFS($A$7:$A$1047,A462,$B$7:$B$1047,B462,$E$7:$E$1047,1)</x:f>
        <x:v>54</x:v>
      </x:c>
      <x:c r="H462" s="68" t="n">
        <x:f>IF(E462=1,D462/G462,"")</x:f>
        <x:v>0.018518518518518517</x:v>
      </x:c>
      <x:c r="I462" s="55" t="n">
        <x:f>IF(AND(E462=1,COUNTIFS($A$7:A462,A462,$B$7:B462,B462,$E$7:E462,1)=1),1,0)</x:f>
        <x:v>0</x:v>
      </x:c>
      <x:c r="J462" s="64" t="str">
        <x:v>Official amendment</x:v>
      </x:c>
      <x:c r="K462" s="62" t="str">
        <x:v>Named joint proposers/signatories</x:v>
      </x:c>
      <x:c r="L462" s="55" t="str">
        <x:v>No</x:v>
      </x:c>
      <x:c r="M462" s="55" t="str">
        <x:v>PET-MEP-182</x:v>
      </x:c>
    </x:row>
    <x:row r="463" ht="34" customHeight="1">
      <x:c r="A463" s="60" t="str">
        <x:v>Fabrice Leggeri</x:v>
      </x:c>
      <x:c r="B463" s="60" t="str">
        <x:v>Digital Omnibus</x:v>
      </x:c>
      <x:c r="C463" s="61" t="str">
        <x:v>Amendment 897: proposed Data Act Art42(1)(da)</x:v>
      </x:c>
      <x:c r="D463" s="65" t="n">
        <x:f>IF(INDEX('MEP amendments'!$AE$7:$AE$315,MATCH($M463,'MEP amendments'!$AD$7:$AD$315,0))=1,INDEX('MEP amendments'!$P$7:$P$315,MATCH($M463,'MEP amendments'!$AD$7:$AD$315,0)),"")</x:f>
        <x:v>2</x:v>
      </x:c>
      <x:c r="E463" s="60" t="n">
        <x:f>IF(AND(ISNUMBER(D463),INDEX('MEP amendments'!$T$7:$T$315,MATCH($M463,'MEP amendments'!$AD$7:$AD$315,0))="Yes"),1,0)</x:f>
        <x:v>1</x:v>
      </x:c>
      <x:c r="F463" s="60" t="str">
        <x:f>INDEX('MEP amendments'!$S$7:$S$315,MATCH($M463,'MEP amendments'!$AD$7:$AD$315,0))</x:f>
        <x:v>High</x:v>
      </x:c>
      <x:c r="G463" s="60" t="n">
        <x:f>COUNTIFS($A$7:$A$1047,A463,$B$7:$B$1047,B463,$E$7:$E$1047,1)</x:f>
        <x:v>54</x:v>
      </x:c>
      <x:c r="H463" s="67" t="n">
        <x:f>IF(E463=1,D463/G463,"")</x:f>
        <x:v>0.037037037037037035</x:v>
      </x:c>
      <x:c r="I463" s="60" t="n">
        <x:f>IF(AND(E463=1,COUNTIFS($A$7:A463,A463,$B$7:B463,B463,$E$7:E463,1)=1),1,0)</x:f>
        <x:v>0</x:v>
      </x:c>
      <x:c r="J463" s="63" t="str">
        <x:v>Official amendment</x:v>
      </x:c>
      <x:c r="K463" s="61" t="str">
        <x:v>Named joint proposers/signatories</x:v>
      </x:c>
      <x:c r="L463" s="60" t="str">
        <x:v>No</x:v>
      </x:c>
      <x:c r="M463" s="60" t="str">
        <x:v>PET-MEP-183</x:v>
      </x:c>
    </x:row>
    <x:row r="464" ht="34" customHeight="1">
      <x:c r="A464" s="55" t="str">
        <x:v>Fabrice Leggeri</x:v>
      </x:c>
      <x:c r="B464" s="55" t="str">
        <x:v>Digital Omnibus</x:v>
      </x:c>
      <x:c r="C464" s="62" t="str">
        <x:v>Amendment 933: GDPR Art4(5), rather than proposed Art4(1) change</x:v>
      </x:c>
      <x:c r="D464" s="66" t="n">
        <x:f>IF(INDEX('MEP amendments'!$AE$7:$AE$315,MATCH($M464,'MEP amendments'!$AD$7:$AD$315,0))=1,INDEX('MEP amendments'!$P$7:$P$315,MATCH($M464,'MEP amendments'!$AD$7:$AD$315,0)),"")</x:f>
        <x:v>0</x:v>
      </x:c>
      <x:c r="E464" s="55" t="n">
        <x:f>IF(AND(ISNUMBER(D464),INDEX('MEP amendments'!$T$7:$T$315,MATCH($M464,'MEP amendments'!$AD$7:$AD$315,0))="Yes"),1,0)</x:f>
        <x:v>1</x:v>
      </x:c>
      <x:c r="F464" s="55" t="str">
        <x:f>INDEX('MEP amendments'!$S$7:$S$315,MATCH($M464,'MEP amendments'!$AD$7:$AD$315,0))</x:f>
        <x:v>Medium</x:v>
      </x:c>
      <x:c r="G464" s="55" t="n">
        <x:f>COUNTIFS($A$7:$A$1047,A464,$B$7:$B$1047,B464,$E$7:$E$1047,1)</x:f>
        <x:v>54</x:v>
      </x:c>
      <x:c r="H464" s="68" t="n">
        <x:f>IF(E464=1,D464/G464,"")</x:f>
        <x:v>0</x:v>
      </x:c>
      <x:c r="I464" s="55" t="n">
        <x:f>IF(AND(E464=1,COUNTIFS($A$7:A464,A464,$B$7:B464,B464,$E$7:E464,1)=1),1,0)</x:f>
        <x:v>0</x:v>
      </x:c>
      <x:c r="J464" s="64" t="str">
        <x:v>Official amendment</x:v>
      </x:c>
      <x:c r="K464" s="62" t="str">
        <x:v>Named joint proposers/signatories</x:v>
      </x:c>
      <x:c r="L464" s="55" t="str">
        <x:v>No</x:v>
      </x:c>
      <x:c r="M464" s="55" t="str">
        <x:v>PET-MEP-186</x:v>
      </x:c>
    </x:row>
    <x:row r="465" ht="34" customHeight="1">
      <x:c r="A465" s="60" t="str">
        <x:v>Fabrice Leggeri</x:v>
      </x:c>
      <x:c r="B465" s="60" t="str">
        <x:v>Digital Omnibus</x:v>
      </x:c>
      <x:c r="C465" s="61" t="str">
        <x:v>Amendment 935: proposed GDPR Art4(1) addition; justification</x:v>
      </x:c>
      <x:c r="D465" s="65" t="str">
        <x:f>IF(INDEX('MEP amendments'!$AE$7:$AE$315,MATCH($M465,'MEP amendments'!$AD$7:$AD$315,0))=1,INDEX('MEP amendments'!$P$7:$P$315,MATCH($M465,'MEP amendments'!$AD$7:$AD$315,0)),"")</x:f>
      </x:c>
      <x:c r="E465" s="60" t="n">
        <x:f>IF(AND(ISNUMBER(D465),INDEX('MEP amendments'!$T$7:$T$315,MATCH($M465,'MEP amendments'!$AD$7:$AD$315,0))="Yes"),1,0)</x:f>
        <x:v>0</x:v>
      </x:c>
      <x:c r="F465" s="60" t="str">
        <x:f>INDEX('MEP amendments'!$S$7:$S$315,MATCH($M465,'MEP amendments'!$AD$7:$AD$315,0))</x:f>
        <x:v>Medium</x:v>
      </x:c>
      <x:c r="G465" s="60" t="n">
        <x:f>COUNTIFS($A$7:$A$1047,A465,$B$7:$B$1047,B465,$E$7:$E$1047,1)</x:f>
        <x:v>54</x:v>
      </x:c>
      <x:c r="H465" s="67" t="str">
        <x:f>IF(E465=1,D465/G465,"")</x:f>
      </x:c>
      <x:c r="I465" s="60" t="n">
        <x:f>IF(AND(E465=1,COUNTIFS($A$7:A465,A465,$B$7:B465,B465,$E$7:E465,1)=1),1,0)</x:f>
        <x:v>0</x:v>
      </x:c>
      <x:c r="J465" s="63" t="str">
        <x:v>Official amendment</x:v>
      </x:c>
      <x:c r="K465" s="61" t="str">
        <x:v>Named joint proposers/signatories</x:v>
      </x:c>
      <x:c r="L465" s="60" t="str">
        <x:v>No</x:v>
      </x:c>
      <x:c r="M465" s="60" t="str">
        <x:v>PET-MEP-187</x:v>
      </x:c>
    </x:row>
    <x:row r="466" ht="34" customHeight="1">
      <x:c r="A466" s="55" t="str">
        <x:v>Fabrice Leggeri</x:v>
      </x:c>
      <x:c r="B466" s="55" t="str">
        <x:v>Digital Omnibus</x:v>
      </x:c>
      <x:c r="C466" s="62" t="str">
        <x:v>Amendment 986: new GDPR Art4(38c)</x:v>
      </x:c>
      <x:c r="D466" s="66" t="n">
        <x:f>IF(INDEX('MEP amendments'!$AE$7:$AE$315,MATCH($M466,'MEP amendments'!$AD$7:$AD$315,0))=1,INDEX('MEP amendments'!$P$7:$P$315,MATCH($M466,'MEP amendments'!$AD$7:$AD$315,0)),"")</x:f>
        <x:v>0</x:v>
      </x:c>
      <x:c r="E466" s="55" t="n">
        <x:f>IF(AND(ISNUMBER(D466),INDEX('MEP amendments'!$T$7:$T$315,MATCH($M466,'MEP amendments'!$AD$7:$AD$315,0))="Yes"),1,0)</x:f>
        <x:v>1</x:v>
      </x:c>
      <x:c r="F466" s="55" t="str">
        <x:f>INDEX('MEP amendments'!$S$7:$S$315,MATCH($M466,'MEP amendments'!$AD$7:$AD$315,0))</x:f>
        <x:v>Medium</x:v>
      </x:c>
      <x:c r="G466" s="55" t="n">
        <x:f>COUNTIFS($A$7:$A$1047,A466,$B$7:$B$1047,B466,$E$7:$E$1047,1)</x:f>
        <x:v>54</x:v>
      </x:c>
      <x:c r="H466" s="68" t="n">
        <x:f>IF(E466=1,D466/G466,"")</x:f>
        <x:v>0</x:v>
      </x:c>
      <x:c r="I466" s="55" t="n">
        <x:f>IF(AND(E466=1,COUNTIFS($A$7:A466,A466,$B$7:B466,B466,$E$7:E466,1)=1),1,0)</x:f>
        <x:v>0</x:v>
      </x:c>
      <x:c r="J466" s="64" t="str">
        <x:v>Official amendment</x:v>
      </x:c>
      <x:c r="K466" s="62" t="str">
        <x:v>Named joint proposers/signatories</x:v>
      </x:c>
      <x:c r="L466" s="55" t="str">
        <x:v>No</x:v>
      </x:c>
      <x:c r="M466" s="55" t="str">
        <x:v>PET-MEP-192</x:v>
      </x:c>
    </x:row>
    <x:row r="467" ht="34" customHeight="1">
      <x:c r="A467" s="60" t="str">
        <x:v>Fabrice Leggeri</x:v>
      </x:c>
      <x:c r="B467" s="60" t="str">
        <x:v>Digital Omnibus</x:v>
      </x:c>
      <x:c r="C467" s="61" t="str">
        <x:v>Amendment 988: new GDPR Art4(38d)</x:v>
      </x:c>
      <x:c r="D467" s="65" t="n">
        <x:f>IF(INDEX('MEP amendments'!$AE$7:$AE$315,MATCH($M467,'MEP amendments'!$AD$7:$AD$315,0))=1,INDEX('MEP amendments'!$P$7:$P$315,MATCH($M467,'MEP amendments'!$AD$7:$AD$315,0)),"")</x:f>
        <x:v>1</x:v>
      </x:c>
      <x:c r="E467" s="60" t="n">
        <x:f>IF(AND(ISNUMBER(D467),INDEX('MEP amendments'!$T$7:$T$315,MATCH($M467,'MEP amendments'!$AD$7:$AD$315,0))="Yes"),1,0)</x:f>
        <x:v>1</x:v>
      </x:c>
      <x:c r="F467" s="60" t="str">
        <x:f>INDEX('MEP amendments'!$S$7:$S$315,MATCH($M467,'MEP amendments'!$AD$7:$AD$315,0))</x:f>
        <x:v>High</x:v>
      </x:c>
      <x:c r="G467" s="60" t="n">
        <x:f>COUNTIFS($A$7:$A$1047,A467,$B$7:$B$1047,B467,$E$7:$E$1047,1)</x:f>
        <x:v>54</x:v>
      </x:c>
      <x:c r="H467" s="67" t="n">
        <x:f>IF(E467=1,D467/G467,"")</x:f>
        <x:v>0.018518518518518517</x:v>
      </x:c>
      <x:c r="I467" s="60" t="n">
        <x:f>IF(AND(E467=1,COUNTIFS($A$7:A467,A467,$B$7:B467,B467,$E$7:E467,1)=1),1,0)</x:f>
        <x:v>0</x:v>
      </x:c>
      <x:c r="J467" s="63" t="str">
        <x:v>Official amendment</x:v>
      </x:c>
      <x:c r="K467" s="61" t="str">
        <x:v>Named joint proposers/signatories</x:v>
      </x:c>
      <x:c r="L467" s="60" t="str">
        <x:v>No</x:v>
      </x:c>
      <x:c r="M467" s="60" t="str">
        <x:v>PET-MEP-193</x:v>
      </x:c>
    </x:row>
    <x:row r="468" ht="34" customHeight="1">
      <x:c r="A468" s="55" t="str">
        <x:v>Fabrice Leggeri</x:v>
      </x:c>
      <x:c r="B468" s="55" t="str">
        <x:v>Digital Omnibus</x:v>
      </x:c>
      <x:c r="C468" s="62" t="str">
        <x:v>Amendment 1015: new GDPR Art6(4a)</x:v>
      </x:c>
      <x:c r="D468" s="66" t="n">
        <x:f>IF(INDEX('MEP amendments'!$AE$7:$AE$315,MATCH($M468,'MEP amendments'!$AD$7:$AD$315,0))=1,INDEX('MEP amendments'!$P$7:$P$315,MATCH($M468,'MEP amendments'!$AD$7:$AD$315,0)),"")</x:f>
        <x:v>1</x:v>
      </x:c>
      <x:c r="E468" s="55" t="n">
        <x:f>IF(AND(ISNUMBER(D468),INDEX('MEP amendments'!$T$7:$T$315,MATCH($M468,'MEP amendments'!$AD$7:$AD$315,0))="Yes"),1,0)</x:f>
        <x:v>1</x:v>
      </x:c>
      <x:c r="F468" s="55" t="str">
        <x:f>INDEX('MEP amendments'!$S$7:$S$315,MATCH($M468,'MEP amendments'!$AD$7:$AD$315,0))</x:f>
        <x:v>High</x:v>
      </x:c>
      <x:c r="G468" s="55" t="n">
        <x:f>COUNTIFS($A$7:$A$1047,A468,$B$7:$B$1047,B468,$E$7:$E$1047,1)</x:f>
        <x:v>54</x:v>
      </x:c>
      <x:c r="H468" s="68" t="n">
        <x:f>IF(E468=1,D468/G468,"")</x:f>
        <x:v>0.018518518518518517</x:v>
      </x:c>
      <x:c r="I468" s="55" t="n">
        <x:f>IF(AND(E468=1,COUNTIFS($A$7:A468,A468,$B$7:B468,B468,$E$7:E468,1)=1),1,0)</x:f>
        <x:v>0</x:v>
      </x:c>
      <x:c r="J468" s="64" t="str">
        <x:v>Official amendment</x:v>
      </x:c>
      <x:c r="K468" s="62" t="str">
        <x:v>Named joint proposers/signatories</x:v>
      </x:c>
      <x:c r="L468" s="55" t="str">
        <x:v>No</x:v>
      </x:c>
      <x:c r="M468" s="55" t="str">
        <x:v>PET-MEP-195</x:v>
      </x:c>
    </x:row>
    <x:row r="469" ht="34" customHeight="1">
      <x:c r="A469" s="60" t="str">
        <x:v>Fabrice Leggeri</x:v>
      </x:c>
      <x:c r="B469" s="60" t="str">
        <x:v>Digital Omnibus</x:v>
      </x:c>
      <x:c r="C469" s="61" t="str">
        <x:v>Amendment 1016: new GDPR Art6(4b)</x:v>
      </x:c>
      <x:c r="D469" s="65" t="n">
        <x:f>IF(INDEX('MEP amendments'!$AE$7:$AE$315,MATCH($M469,'MEP amendments'!$AD$7:$AD$315,0))=1,INDEX('MEP amendments'!$P$7:$P$315,MATCH($M469,'MEP amendments'!$AD$7:$AD$315,0)),"")</x:f>
        <x:v>1</x:v>
      </x:c>
      <x:c r="E469" s="60" t="n">
        <x:f>IF(AND(ISNUMBER(D469),INDEX('MEP amendments'!$T$7:$T$315,MATCH($M469,'MEP amendments'!$AD$7:$AD$315,0))="Yes"),1,0)</x:f>
        <x:v>1</x:v>
      </x:c>
      <x:c r="F469" s="60" t="str">
        <x:f>INDEX('MEP amendments'!$S$7:$S$315,MATCH($M469,'MEP amendments'!$AD$7:$AD$315,0))</x:f>
        <x:v>High</x:v>
      </x:c>
      <x:c r="G469" s="60" t="n">
        <x:f>COUNTIFS($A$7:$A$1047,A469,$B$7:$B$1047,B469,$E$7:$E$1047,1)</x:f>
        <x:v>54</x:v>
      </x:c>
      <x:c r="H469" s="67" t="n">
        <x:f>IF(E469=1,D469/G469,"")</x:f>
        <x:v>0.018518518518518517</x:v>
      </x:c>
      <x:c r="I469" s="60" t="n">
        <x:f>IF(AND(E469=1,COUNTIFS($A$7:A469,A469,$B$7:B469,B469,$E$7:E469,1)=1),1,0)</x:f>
        <x:v>0</x:v>
      </x:c>
      <x:c r="J469" s="63" t="str">
        <x:v>Official amendment</x:v>
      </x:c>
      <x:c r="K469" s="61" t="str">
        <x:v>Named joint proposers/signatories</x:v>
      </x:c>
      <x:c r="L469" s="60" t="str">
        <x:v>No</x:v>
      </x:c>
      <x:c r="M469" s="60" t="str">
        <x:v>PET-MEP-196</x:v>
      </x:c>
    </x:row>
    <x:row r="470" ht="34" customHeight="1">
      <x:c r="A470" s="55" t="str">
        <x:v>Fabrice Leggeri</x:v>
      </x:c>
      <x:c r="B470" s="55" t="str">
        <x:v>Digital Omnibus</x:v>
      </x:c>
      <x:c r="C470" s="62" t="str">
        <x:v>GDPR Article 9(5); proposal Article 3(1)(3)(b)</x:v>
      </x:c>
      <x:c r="D470" s="66" t="n">
        <x:f>IF(INDEX('MEP amendments'!$AE$7:$AE$315,MATCH($M470,'MEP amendments'!$AD$7:$AD$315,0))=1,INDEX('MEP amendments'!$P$7:$P$315,MATCH($M470,'MEP amendments'!$AD$7:$AD$315,0)),"")</x:f>
        <x:v>1</x:v>
      </x:c>
      <x:c r="E470" s="55" t="n">
        <x:f>IF(AND(ISNUMBER(D470),INDEX('MEP amendments'!$T$7:$T$315,MATCH($M470,'MEP amendments'!$AD$7:$AD$315,0))="Yes"),1,0)</x:f>
        <x:v>1</x:v>
      </x:c>
      <x:c r="F470" s="55" t="str">
        <x:f>INDEX('MEP amendments'!$S$7:$S$315,MATCH($M470,'MEP amendments'!$AD$7:$AD$315,0))</x:f>
        <x:v>High</x:v>
      </x:c>
      <x:c r="G470" s="55" t="n">
        <x:f>COUNTIFS($A$7:$A$1047,A470,$B$7:$B$1047,B470,$E$7:$E$1047,1)</x:f>
        <x:v>54</x:v>
      </x:c>
      <x:c r="H470" s="68" t="n">
        <x:f>IF(E470=1,D470/G470,"")</x:f>
        <x:v>0.018518518518518517</x:v>
      </x:c>
      <x:c r="I470" s="55" t="n">
        <x:f>IF(AND(E470=1,COUNTIFS($A$7:A470,A470,$B$7:B470,B470,$E$7:E470,1)=1),1,0)</x:f>
        <x:v>0</x:v>
      </x:c>
      <x:c r="J470" s="64" t="str">
        <x:v>Official amendment</x:v>
      </x:c>
      <x:c r="K470" s="62" t="str">
        <x:v>Named joint proposers/signatories</x:v>
      </x:c>
      <x:c r="L470" s="55" t="str">
        <x:v>No</x:v>
      </x:c>
      <x:c r="M470" s="55" t="str">
        <x:v>PET-MEP-203</x:v>
      </x:c>
    </x:row>
    <x:row r="471" ht="34" customHeight="1">
      <x:c r="A471" s="60" t="str">
        <x:v>Fabrice Leggeri</x:v>
      </x:c>
      <x:c r="B471" s="60" t="str">
        <x:v>Digital Omnibus</x:v>
      </x:c>
      <x:c r="C471" s="61" t="str">
        <x:v>New GDPR Article 29a; proposal Article 3(1)(7b)</x:v>
      </x:c>
      <x:c r="D471" s="65" t="n">
        <x:f>IF(INDEX('MEP amendments'!$AE$7:$AE$315,MATCH($M471,'MEP amendments'!$AD$7:$AD$315,0))=1,INDEX('MEP amendments'!$P$7:$P$315,MATCH($M471,'MEP amendments'!$AD$7:$AD$315,0)),"")</x:f>
        <x:v>1</x:v>
      </x:c>
      <x:c r="E471" s="60" t="n">
        <x:f>IF(AND(ISNUMBER(D471),INDEX('MEP amendments'!$T$7:$T$315,MATCH($M471,'MEP amendments'!$AD$7:$AD$315,0))="Yes"),1,0)</x:f>
        <x:v>1</x:v>
      </x:c>
      <x:c r="F471" s="60" t="str">
        <x:f>INDEX('MEP amendments'!$S$7:$S$315,MATCH($M471,'MEP amendments'!$AD$7:$AD$315,0))</x:f>
        <x:v>Medium</x:v>
      </x:c>
      <x:c r="G471" s="60" t="n">
        <x:f>COUNTIFS($A$7:$A$1047,A471,$B$7:$B$1047,B471,$E$7:$E$1047,1)</x:f>
        <x:v>54</x:v>
      </x:c>
      <x:c r="H471" s="67" t="n">
        <x:f>IF(E471=1,D471/G471,"")</x:f>
        <x:v>0.018518518518518517</x:v>
      </x:c>
      <x:c r="I471" s="60" t="n">
        <x:f>IF(AND(E471=1,COUNTIFS($A$7:A471,A471,$B$7:B471,B471,$E$7:E471,1)=1),1,0)</x:f>
        <x:v>0</x:v>
      </x:c>
      <x:c r="J471" s="63" t="str">
        <x:v>Official amendment</x:v>
      </x:c>
      <x:c r="K471" s="61" t="str">
        <x:v>Named joint proposers/signatories</x:v>
      </x:c>
      <x:c r="L471" s="60" t="str">
        <x:v>No</x:v>
      </x:c>
      <x:c r="M471" s="60" t="str">
        <x:v>PET-MEP-209</x:v>
      </x:c>
    </x:row>
    <x:row r="472" ht="34" customHeight="1">
      <x:c r="A472" s="55" t="str">
        <x:v>Fabrice Leggeri</x:v>
      </x:c>
      <x:c r="B472" s="55" t="str">
        <x:v>Digital Omnibus</x:v>
      </x:c>
      <x:c r="C472" s="62" t="str">
        <x:v>GDPR Article 33(6); proposal Article 3(1)(8)(c)</x:v>
      </x:c>
      <x:c r="D472" s="66" t="n">
        <x:f>IF(INDEX('MEP amendments'!$AE$7:$AE$315,MATCH($M472,'MEP amendments'!$AD$7:$AD$315,0))=1,INDEX('MEP amendments'!$P$7:$P$315,MATCH($M472,'MEP amendments'!$AD$7:$AD$315,0)),"")</x:f>
        <x:v>1</x:v>
      </x:c>
      <x:c r="E472" s="55" t="n">
        <x:f>IF(AND(ISNUMBER(D472),INDEX('MEP amendments'!$T$7:$T$315,MATCH($M472,'MEP amendments'!$AD$7:$AD$315,0))="Yes"),1,0)</x:f>
        <x:v>1</x:v>
      </x:c>
      <x:c r="F472" s="55" t="str">
        <x:f>INDEX('MEP amendments'!$S$7:$S$315,MATCH($M472,'MEP amendments'!$AD$7:$AD$315,0))</x:f>
        <x:v>High</x:v>
      </x:c>
      <x:c r="G472" s="55" t="n">
        <x:f>COUNTIFS($A$7:$A$1047,A472,$B$7:$B$1047,B472,$E$7:$E$1047,1)</x:f>
        <x:v>54</x:v>
      </x:c>
      <x:c r="H472" s="68" t="n">
        <x:f>IF(E472=1,D472/G472,"")</x:f>
        <x:v>0.018518518518518517</x:v>
      </x:c>
      <x:c r="I472" s="55" t="n">
        <x:f>IF(AND(E472=1,COUNTIFS($A$7:A472,A472,$B$7:B472,B472,$E$7:E472,1)=1),1,0)</x:f>
        <x:v>0</x:v>
      </x:c>
      <x:c r="J472" s="64" t="str">
        <x:v>Official amendment</x:v>
      </x:c>
      <x:c r="K472" s="62" t="str">
        <x:v>Named joint proposers/signatories</x:v>
      </x:c>
      <x:c r="L472" s="55" t="str">
        <x:v>No</x:v>
      </x:c>
      <x:c r="M472" s="55" t="str">
        <x:v>PET-MEP-211</x:v>
      </x:c>
    </x:row>
    <x:row r="473" ht="34" customHeight="1">
      <x:c r="A473" s="60" t="str">
        <x:v>Fabrice Leggeri</x:v>
      </x:c>
      <x:c r="B473" s="60" t="str">
        <x:v>Digital Omnibus</x:v>
      </x:c>
      <x:c r="C473" s="61" t="str">
        <x:v>New GDPR Article 35(6a); proposal Article 3(1)(9)(a)</x:v>
      </x:c>
      <x:c r="D473" s="65" t="n">
        <x:f>IF(INDEX('MEP amendments'!$AE$7:$AE$315,MATCH($M473,'MEP amendments'!$AD$7:$AD$315,0))=1,INDEX('MEP amendments'!$P$7:$P$315,MATCH($M473,'MEP amendments'!$AD$7:$AD$315,0)),"")</x:f>
        <x:v>1</x:v>
      </x:c>
      <x:c r="E473" s="60" t="n">
        <x:f>IF(AND(ISNUMBER(D473),INDEX('MEP amendments'!$T$7:$T$315,MATCH($M473,'MEP amendments'!$AD$7:$AD$315,0))="Yes"),1,0)</x:f>
        <x:v>1</x:v>
      </x:c>
      <x:c r="F473" s="60" t="str">
        <x:f>INDEX('MEP amendments'!$S$7:$S$315,MATCH($M473,'MEP amendments'!$AD$7:$AD$315,0))</x:f>
        <x:v>High</x:v>
      </x:c>
      <x:c r="G473" s="60" t="n">
        <x:f>COUNTIFS($A$7:$A$1047,A473,$B$7:$B$1047,B473,$E$7:$E$1047,1)</x:f>
        <x:v>54</x:v>
      </x:c>
      <x:c r="H473" s="67" t="n">
        <x:f>IF(E473=1,D473/G473,"")</x:f>
        <x:v>0.018518518518518517</x:v>
      </x:c>
      <x:c r="I473" s="60" t="n">
        <x:f>IF(AND(E473=1,COUNTIFS($A$7:A473,A473,$B$7:B473,B473,$E$7:E473,1)=1),1,0)</x:f>
        <x:v>0</x:v>
      </x:c>
      <x:c r="J473" s="63" t="str">
        <x:v>Official amendment</x:v>
      </x:c>
      <x:c r="K473" s="61" t="str">
        <x:v>Named joint proposers/signatories</x:v>
      </x:c>
      <x:c r="L473" s="60" t="str">
        <x:v>No</x:v>
      </x:c>
      <x:c r="M473" s="60" t="str">
        <x:v>PET-MEP-213</x:v>
      </x:c>
    </x:row>
    <x:row r="474" ht="34" customHeight="1">
      <x:c r="A474" s="55" t="str">
        <x:v>Fabrice Leggeri</x:v>
      </x:c>
      <x:c r="B474" s="55" t="str">
        <x:v>Digital Omnibus</x:v>
      </x:c>
      <x:c r="C474" s="62" t="str">
        <x:v>Proposed GDPR Article 41a(1); proposal Article 3(1)(10)</x:v>
      </x:c>
      <x:c r="D474" s="66" t="n">
        <x:f>IF(INDEX('MEP amendments'!$AE$7:$AE$315,MATCH($M474,'MEP amendments'!$AD$7:$AD$315,0))=1,INDEX('MEP amendments'!$P$7:$P$315,MATCH($M474,'MEP amendments'!$AD$7:$AD$315,0)),"")</x:f>
        <x:v>1</x:v>
      </x:c>
      <x:c r="E474" s="55" t="n">
        <x:f>IF(AND(ISNUMBER(D474),INDEX('MEP amendments'!$T$7:$T$315,MATCH($M474,'MEP amendments'!$AD$7:$AD$315,0))="Yes"),1,0)</x:f>
        <x:v>1</x:v>
      </x:c>
      <x:c r="F474" s="55" t="str">
        <x:f>INDEX('MEP amendments'!$S$7:$S$315,MATCH($M474,'MEP amendments'!$AD$7:$AD$315,0))</x:f>
        <x:v>Medium</x:v>
      </x:c>
      <x:c r="G474" s="55" t="n">
        <x:f>COUNTIFS($A$7:$A$1047,A474,$B$7:$B$1047,B474,$E$7:$E$1047,1)</x:f>
        <x:v>54</x:v>
      </x:c>
      <x:c r="H474" s="68" t="n">
        <x:f>IF(E474=1,D474/G474,"")</x:f>
        <x:v>0.018518518518518517</x:v>
      </x:c>
      <x:c r="I474" s="55" t="n">
        <x:f>IF(AND(E474=1,COUNTIFS($A$7:A474,A474,$B$7:B474,B474,$E$7:E474,1)=1),1,0)</x:f>
        <x:v>0</x:v>
      </x:c>
      <x:c r="J474" s="64" t="str">
        <x:v>Official amendment</x:v>
      </x:c>
      <x:c r="K474" s="62" t="str">
        <x:v>Named joint proposers/signatories</x:v>
      </x:c>
      <x:c r="L474" s="55" t="str">
        <x:v>No</x:v>
      </x:c>
      <x:c r="M474" s="55" t="str">
        <x:v>PET-MEP-222</x:v>
      </x:c>
    </x:row>
    <x:row r="475" ht="34" customHeight="1">
      <x:c r="A475" s="60" t="str">
        <x:v>Fabrice Leggeri</x:v>
      </x:c>
      <x:c r="B475" s="60" t="str">
        <x:v>Digital Omnibus</x:v>
      </x:c>
      <x:c r="C475" s="61" t="str">
        <x:v>Amendment 1288; Article 3 – paragraph 1 – point 10 Regulation (EU) 2016/679 Article 41a – Paragraph 3</x:v>
      </x:c>
      <x:c r="D475" s="65" t="n">
        <x:f>IF(INDEX('MEP amendments'!$AE$7:$AE$315,MATCH($M475,'MEP amendments'!$AD$7:$AD$315,0))=1,INDEX('MEP amendments'!$P$7:$P$315,MATCH($M475,'MEP amendments'!$AD$7:$AD$315,0)),"")</x:f>
        <x:v>1</x:v>
      </x:c>
      <x:c r="E475" s="60" t="n">
        <x:f>IF(AND(ISNUMBER(D475),INDEX('MEP amendments'!$T$7:$T$315,MATCH($M475,'MEP amendments'!$AD$7:$AD$315,0))="Yes"),1,0)</x:f>
        <x:v>1</x:v>
      </x:c>
      <x:c r="F475" s="60" t="str">
        <x:f>INDEX('MEP amendments'!$S$7:$S$315,MATCH($M475,'MEP amendments'!$AD$7:$AD$315,0))</x:f>
        <x:v>Medium</x:v>
      </x:c>
      <x:c r="G475" s="60" t="n">
        <x:f>COUNTIFS($A$7:$A$1047,A475,$B$7:$B$1047,B475,$E$7:$E$1047,1)</x:f>
        <x:v>54</x:v>
      </x:c>
      <x:c r="H475" s="67" t="n">
        <x:f>IF(E475=1,D475/G475,"")</x:f>
        <x:v>0.018518518518518517</x:v>
      </x:c>
      <x:c r="I475" s="60" t="n">
        <x:f>IF(AND(E475=1,COUNTIFS($A$7:A475,A475,$B$7:B475,B475,$E$7:E475,1)=1),1,0)</x:f>
        <x:v>0</x:v>
      </x:c>
      <x:c r="J475" s="63" t="str">
        <x:v>Official amendment</x:v>
      </x:c>
      <x:c r="K475" s="61" t="str">
        <x:v>Named signatories to tabled amendment</x:v>
      </x:c>
      <x:c r="L475" s="60" t="str">
        <x:v>No</x:v>
      </x:c>
      <x:c r="M475" s="60" t="str">
        <x:v>PET-MEP-259</x:v>
      </x:c>
    </x:row>
    <x:row r="476" ht="34" customHeight="1">
      <x:c r="A476" s="55" t="str">
        <x:v>Fabrice Leggeri</x:v>
      </x:c>
      <x:c r="B476" s="55" t="str">
        <x:v>Digital Omnibus</x:v>
      </x:c>
      <x:c r="C476" s="62" t="str">
        <x:v>Amendment 1298; Article 3 – paragraph 1 – point 10 Regulation (EU) 2016/679 Article 41a – Paragraph 5</x:v>
      </x:c>
      <x:c r="D476" s="66" t="n">
        <x:f>IF(INDEX('MEP amendments'!$AE$7:$AE$315,MATCH($M476,'MEP amendments'!$AD$7:$AD$315,0))=1,INDEX('MEP amendments'!$P$7:$P$315,MATCH($M476,'MEP amendments'!$AD$7:$AD$315,0)),"")</x:f>
        <x:v>0</x:v>
      </x:c>
      <x:c r="E476" s="55" t="n">
        <x:f>IF(AND(ISNUMBER(D476),INDEX('MEP amendments'!$T$7:$T$315,MATCH($M476,'MEP amendments'!$AD$7:$AD$315,0))="Yes"),1,0)</x:f>
        <x:v>1</x:v>
      </x:c>
      <x:c r="F476" s="55" t="str">
        <x:f>INDEX('MEP amendments'!$S$7:$S$315,MATCH($M476,'MEP amendments'!$AD$7:$AD$315,0))</x:f>
        <x:v>High</x:v>
      </x:c>
      <x:c r="G476" s="55" t="n">
        <x:f>COUNTIFS($A$7:$A$1047,A476,$B$7:$B$1047,B476,$E$7:$E$1047,1)</x:f>
        <x:v>54</x:v>
      </x:c>
      <x:c r="H476" s="68" t="n">
        <x:f>IF(E476=1,D476/G476,"")</x:f>
        <x:v>0</x:v>
      </x:c>
      <x:c r="I476" s="55" t="n">
        <x:f>IF(AND(E476=1,COUNTIFS($A$7:A476,A476,$B$7:B476,B476,$E$7:E476,1)=1),1,0)</x:f>
        <x:v>0</x:v>
      </x:c>
      <x:c r="J476" s="64" t="str">
        <x:v>Official amendment</x:v>
      </x:c>
      <x:c r="K476" s="62" t="str">
        <x:v>Named signatories to tabled amendment</x:v>
      </x:c>
      <x:c r="L476" s="55" t="str">
        <x:v>No</x:v>
      </x:c>
      <x:c r="M476" s="55" t="str">
        <x:v>PET-MEP-269</x:v>
      </x:c>
    </x:row>
    <x:row r="477" ht="34" customHeight="1">
      <x:c r="A477" s="60" t="str">
        <x:v>Fabrice Leggeri</x:v>
      </x:c>
      <x:c r="B477" s="60" t="str">
        <x:v>Digital Omnibus</x:v>
      </x:c>
      <x:c r="C477" s="61" t="str">
        <x:v>Amendment 1301; Article 3 – paragraph 1 – point 10 a (new) Regulation (EU) 2016/679 Article 41b (new)</x:v>
      </x:c>
      <x:c r="D477" s="65" t="n">
        <x:f>IF(INDEX('MEP amendments'!$AE$7:$AE$315,MATCH($M477,'MEP amendments'!$AD$7:$AD$315,0))=1,INDEX('MEP amendments'!$P$7:$P$315,MATCH($M477,'MEP amendments'!$AD$7:$AD$315,0)),"")</x:f>
        <x:v>1</x:v>
      </x:c>
      <x:c r="E477" s="60" t="n">
        <x:f>IF(AND(ISNUMBER(D477),INDEX('MEP amendments'!$T$7:$T$315,MATCH($M477,'MEP amendments'!$AD$7:$AD$315,0))="Yes"),1,0)</x:f>
        <x:v>1</x:v>
      </x:c>
      <x:c r="F477" s="60" t="str">
        <x:f>INDEX('MEP amendments'!$S$7:$S$315,MATCH($M477,'MEP amendments'!$AD$7:$AD$315,0))</x:f>
        <x:v>High</x:v>
      </x:c>
      <x:c r="G477" s="60" t="n">
        <x:f>COUNTIFS($A$7:$A$1047,A477,$B$7:$B$1047,B477,$E$7:$E$1047,1)</x:f>
        <x:v>54</x:v>
      </x:c>
      <x:c r="H477" s="67" t="n">
        <x:f>IF(E477=1,D477/G477,"")</x:f>
        <x:v>0.018518518518518517</x:v>
      </x:c>
      <x:c r="I477" s="60" t="n">
        <x:f>IF(AND(E477=1,COUNTIFS($A$7:A477,A477,$B$7:B477,B477,$E$7:E477,1)=1),1,0)</x:f>
        <x:v>0</x:v>
      </x:c>
      <x:c r="J477" s="63" t="str">
        <x:v>Official amendment</x:v>
      </x:c>
      <x:c r="K477" s="61" t="str">
        <x:v>Named signatories to tabled amendment</x:v>
      </x:c>
      <x:c r="L477" s="60" t="str">
        <x:v>No</x:v>
      </x:c>
      <x:c r="M477" s="60" t="str">
        <x:v>PET-MEP-272</x:v>
      </x:c>
    </x:row>
    <x:row r="478" ht="34" customHeight="1">
      <x:c r="A478" s="55" t="str">
        <x:v>Fabrice Leggeri</x:v>
      </x:c>
      <x:c r="B478" s="55" t="str">
        <x:v>Digital Omnibus</x:v>
      </x:c>
      <x:c r="C478" s="62" t="str">
        <x:v>Amendment 1340; Article 3 – paragraph 1 – point 14 Regulation (EU) 2016/679 (GDPR) Article 70 – paragraph 1 – point hca (new)</x:v>
      </x:c>
      <x:c r="D478" s="66" t="n">
        <x:f>IF(INDEX('MEP amendments'!$AE$7:$AE$315,MATCH($M478,'MEP amendments'!$AD$7:$AD$315,0))=1,INDEX('MEP amendments'!$P$7:$P$315,MATCH($M478,'MEP amendments'!$AD$7:$AD$315,0)),"")</x:f>
        <x:v>1</x:v>
      </x:c>
      <x:c r="E478" s="55" t="n">
        <x:f>IF(AND(ISNUMBER(D478),INDEX('MEP amendments'!$T$7:$T$315,MATCH($M478,'MEP amendments'!$AD$7:$AD$315,0))="Yes"),1,0)</x:f>
        <x:v>1</x:v>
      </x:c>
      <x:c r="F478" s="55" t="str">
        <x:f>INDEX('MEP amendments'!$S$7:$S$315,MATCH($M478,'MEP amendments'!$AD$7:$AD$315,0))</x:f>
        <x:v>High</x:v>
      </x:c>
      <x:c r="G478" s="55" t="n">
        <x:f>COUNTIFS($A$7:$A$1047,A478,$B$7:$B$1047,B478,$E$7:$E$1047,1)</x:f>
        <x:v>54</x:v>
      </x:c>
      <x:c r="H478" s="68" t="n">
        <x:f>IF(E478=1,D478/G478,"")</x:f>
        <x:v>0.018518518518518517</x:v>
      </x:c>
      <x:c r="I478" s="55" t="n">
        <x:f>IF(AND(E478=1,COUNTIFS($A$7:A478,A478,$B$7:B478,B478,$E$7:E478,1)=1),1,0)</x:f>
        <x:v>0</x:v>
      </x:c>
      <x:c r="J478" s="64" t="str">
        <x:v>Official amendment</x:v>
      </x:c>
      <x:c r="K478" s="62" t="str">
        <x:v>Named signatories to tabled amendment</x:v>
      </x:c>
      <x:c r="L478" s="55" t="str">
        <x:v>No</x:v>
      </x:c>
      <x:c r="M478" s="55" t="str">
        <x:v>PET-MEP-274</x:v>
      </x:c>
    </x:row>
    <x:row r="479" ht="34" customHeight="1">
      <x:c r="A479" s="60" t="str">
        <x:v>Fabrice Leggeri</x:v>
      </x:c>
      <x:c r="B479" s="60" t="str">
        <x:v>Digital Omnibus</x:v>
      </x:c>
      <x:c r="C479" s="61" t="str">
        <x:v>Amendment 1392; Article 3 – paragraph 1 – point 15 Regulation (EU) 2016/679 Article 88a – paragraph 3 – point c</x:v>
      </x:c>
      <x:c r="D479" s="65" t="n">
        <x:f>IF(INDEX('MEP amendments'!$AE$7:$AE$315,MATCH($M479,'MEP amendments'!$AD$7:$AD$315,0))=1,INDEX('MEP amendments'!$P$7:$P$315,MATCH($M479,'MEP amendments'!$AD$7:$AD$315,0)),"")</x:f>
        <x:v>1</x:v>
      </x:c>
      <x:c r="E479" s="60" t="n">
        <x:f>IF(AND(ISNUMBER(D479),INDEX('MEP amendments'!$T$7:$T$315,MATCH($M479,'MEP amendments'!$AD$7:$AD$315,0))="Yes"),1,0)</x:f>
        <x:v>1</x:v>
      </x:c>
      <x:c r="F479" s="60" t="str">
        <x:f>INDEX('MEP amendments'!$S$7:$S$315,MATCH($M479,'MEP amendments'!$AD$7:$AD$315,0))</x:f>
        <x:v>High</x:v>
      </x:c>
      <x:c r="G479" s="60" t="n">
        <x:f>COUNTIFS($A$7:$A$1047,A479,$B$7:$B$1047,B479,$E$7:$E$1047,1)</x:f>
        <x:v>54</x:v>
      </x:c>
      <x:c r="H479" s="67" t="n">
        <x:f>IF(E479=1,D479/G479,"")</x:f>
        <x:v>0.018518518518518517</x:v>
      </x:c>
      <x:c r="I479" s="60" t="n">
        <x:f>IF(AND(E479=1,COUNTIFS($A$7:A479,A479,$B$7:B479,B479,$E$7:E479,1)=1),1,0)</x:f>
        <x:v>0</x:v>
      </x:c>
      <x:c r="J479" s="63" t="str">
        <x:v>Official amendment</x:v>
      </x:c>
      <x:c r="K479" s="61" t="str">
        <x:v>Named signatories to tabled amendment</x:v>
      </x:c>
      <x:c r="L479" s="60" t="str">
        <x:v>No</x:v>
      </x:c>
      <x:c r="M479" s="60" t="str">
        <x:v>PET-MEP-278</x:v>
      </x:c>
    </x:row>
    <x:row r="480" ht="34" customHeight="1">
      <x:c r="A480" s="55" t="str">
        <x:v>Fabrice Leggeri</x:v>
      </x:c>
      <x:c r="B480" s="55" t="str">
        <x:v>Digital Omnibus</x:v>
      </x:c>
      <x:c r="C480" s="62" t="str">
        <x:v>Amendment 1635; Article 4(1)(3)(a); Regulation (EU) 2018/1725 Article 10(2)(l)</x:v>
      </x:c>
      <x:c r="D480" s="66" t="n">
        <x:f>IF(INDEX('MEP amendments'!$AE$7:$AE$315,MATCH($M480,'MEP amendments'!$AD$7:$AD$315,0))=1,INDEX('MEP amendments'!$P$7:$P$315,MATCH($M480,'MEP amendments'!$AD$7:$AD$315,0)),"")</x:f>
        <x:v>1</x:v>
      </x:c>
      <x:c r="E480" s="55" t="n">
        <x:f>IF(AND(ISNUMBER(D480),INDEX('MEP amendments'!$T$7:$T$315,MATCH($M480,'MEP amendments'!$AD$7:$AD$315,0))="Yes"),1,0)</x:f>
        <x:v>1</x:v>
      </x:c>
      <x:c r="F480" s="55" t="str">
        <x:f>INDEX('MEP amendments'!$S$7:$S$315,MATCH($M480,'MEP amendments'!$AD$7:$AD$315,0))</x:f>
        <x:v>High</x:v>
      </x:c>
      <x:c r="G480" s="55" t="n">
        <x:f>COUNTIFS($A$7:$A$1047,A480,$B$7:$B$1047,B480,$E$7:$E$1047,1)</x:f>
        <x:v>54</x:v>
      </x:c>
      <x:c r="H480" s="68" t="n">
        <x:f>IF(E480=1,D480/G480,"")</x:f>
        <x:v>0.018518518518518517</x:v>
      </x:c>
      <x:c r="I480" s="55" t="n">
        <x:f>IF(AND(E480=1,COUNTIFS($A$7:A480,A480,$B$7:B480,B480,$E$7:E480,1)=1),1,0)</x:f>
        <x:v>0</x:v>
      </x:c>
      <x:c r="J480" s="64" t="str">
        <x:v>Official amendment</x:v>
      </x:c>
      <x:c r="K480" s="62" t="str">
        <x:v>Named signatories to tabled amendment</x:v>
      </x:c>
      <x:c r="L480" s="55" t="str">
        <x:v>No</x:v>
      </x:c>
      <x:c r="M480" s="55" t="str">
        <x:v>PET-MEP-297</x:v>
      </x:c>
    </x:row>
    <x:row r="481" ht="34" customHeight="1">
      <x:c r="A481" s="60" t="str">
        <x:v>Fabrice Leggeri</x:v>
      </x:c>
      <x:c r="B481" s="60" t="str">
        <x:v>Digital Omnibus</x:v>
      </x:c>
      <x:c r="C481" s="61" t="str">
        <x:v>Amendment 1644; Article 4(1)(3)(b); Regulation (EU) 2018/1725 Article 10(4)</x:v>
      </x:c>
      <x:c r="D481" s="65" t="n">
        <x:f>IF(INDEX('MEP amendments'!$AE$7:$AE$315,MATCH($M481,'MEP amendments'!$AD$7:$AD$315,0))=1,INDEX('MEP amendments'!$P$7:$P$315,MATCH($M481,'MEP amendments'!$AD$7:$AD$315,0)),"")</x:f>
        <x:v>1</x:v>
      </x:c>
      <x:c r="E481" s="60" t="n">
        <x:f>IF(AND(ISNUMBER(D481),INDEX('MEP amendments'!$T$7:$T$315,MATCH($M481,'MEP amendments'!$AD$7:$AD$315,0))="Yes"),1,0)</x:f>
        <x:v>1</x:v>
      </x:c>
      <x:c r="F481" s="60" t="str">
        <x:f>INDEX('MEP amendments'!$S$7:$S$315,MATCH($M481,'MEP amendments'!$AD$7:$AD$315,0))</x:f>
        <x:v>High</x:v>
      </x:c>
      <x:c r="G481" s="60" t="n">
        <x:f>COUNTIFS($A$7:$A$1047,A481,$B$7:$B$1047,B481,$E$7:$E$1047,1)</x:f>
        <x:v>54</x:v>
      </x:c>
      <x:c r="H481" s="67" t="n">
        <x:f>IF(E481=1,D481/G481,"")</x:f>
        <x:v>0.018518518518518517</x:v>
      </x:c>
      <x:c r="I481" s="60" t="n">
        <x:f>IF(AND(E481=1,COUNTIFS($A$7:A481,A481,$B$7:B481,B481,$E$7:E481,1)=1),1,0)</x:f>
        <x:v>0</x:v>
      </x:c>
      <x:c r="J481" s="63" t="str">
        <x:v>Official amendment</x:v>
      </x:c>
      <x:c r="K481" s="61" t="str">
        <x:v>Named signatories to tabled amendment</x:v>
      </x:c>
      <x:c r="L481" s="60" t="str">
        <x:v>No</x:v>
      </x:c>
      <x:c r="M481" s="60" t="str">
        <x:v>PET-MEP-299</x:v>
      </x:c>
    </x:row>
    <x:row r="482" ht="34" customHeight="1">
      <x:c r="A482" s="55" t="str">
        <x:v>Fabrice Leggeri</x:v>
      </x:c>
      <x:c r="B482" s="55" t="str">
        <x:v>Digital Omnibus</x:v>
      </x:c>
      <x:c r="C482" s="62" t="str">
        <x:v>Amendment 1710; Article 4(1)(10); Regulation (EU) 2018/1725 Article 45a</x:v>
      </x:c>
      <x:c r="D482" s="66" t="n">
        <x:f>IF(INDEX('MEP amendments'!$AE$7:$AE$315,MATCH($M482,'MEP amendments'!$AD$7:$AD$315,0))=1,INDEX('MEP amendments'!$P$7:$P$315,MATCH($M482,'MEP amendments'!$AD$7:$AD$315,0)),"")</x:f>
        <x:v>0</x:v>
      </x:c>
      <x:c r="E482" s="55" t="n">
        <x:f>IF(AND(ISNUMBER(D482),INDEX('MEP amendments'!$T$7:$T$315,MATCH($M482,'MEP amendments'!$AD$7:$AD$315,0))="Yes"),1,0)</x:f>
        <x:v>1</x:v>
      </x:c>
      <x:c r="F482" s="55" t="str">
        <x:f>INDEX('MEP amendments'!$S$7:$S$315,MATCH($M482,'MEP amendments'!$AD$7:$AD$315,0))</x:f>
        <x:v>High</x:v>
      </x:c>
      <x:c r="G482" s="55" t="n">
        <x:f>COUNTIFS($A$7:$A$1047,A482,$B$7:$B$1047,B482,$E$7:$E$1047,1)</x:f>
        <x:v>54</x:v>
      </x:c>
      <x:c r="H482" s="68" t="n">
        <x:f>IF(E482=1,D482/G482,"")</x:f>
        <x:v>0</x:v>
      </x:c>
      <x:c r="I482" s="55" t="n">
        <x:f>IF(AND(E482=1,COUNTIFS($A$7:A482,A482,$B$7:B482,B482,$E$7:E482,1)=1),1,0)</x:f>
        <x:v>0</x:v>
      </x:c>
      <x:c r="J482" s="64" t="str">
        <x:v>Official amendment</x:v>
      </x:c>
      <x:c r="K482" s="62" t="str">
        <x:v>Named signatories to tabled amendment</x:v>
      </x:c>
      <x:c r="L482" s="55" t="str">
        <x:v>No</x:v>
      </x:c>
      <x:c r="M482" s="55" t="str">
        <x:v>PET-MEP-303</x:v>
      </x:c>
    </x:row>
    <x:row r="483" ht="34" customHeight="1">
      <x:c r="A483" s="60" t="str">
        <x:v>Fabrice Leggeri</x:v>
      </x:c>
      <x:c r="B483" s="60" t="str">
        <x:v>Digital Omnibus</x:v>
      </x:c>
      <x:c r="C483" s="61" t="str">
        <x:v>Amendment 1839: Art10(3) repeal conditions, justification</x:v>
      </x:c>
      <x:c r="D483" s="65" t="n">
        <x:f>IF(INDEX('MEP amendments'!$AE$7:$AE$315,MATCH($M483,'MEP amendments'!$AD$7:$AD$315,0))=1,INDEX('MEP amendments'!$P$7:$P$315,MATCH($M483,'MEP amendments'!$AD$7:$AD$315,0)),"")</x:f>
        <x:v>0</x:v>
      </x:c>
      <x:c r="E483" s="60" t="n">
        <x:f>IF(AND(ISNUMBER(D483),INDEX('MEP amendments'!$T$7:$T$315,MATCH($M483,'MEP amendments'!$AD$7:$AD$315,0))="Yes"),1,0)</x:f>
        <x:v>1</x:v>
      </x:c>
      <x:c r="F483" s="60" t="str">
        <x:f>INDEX('MEP amendments'!$S$7:$S$315,MATCH($M483,'MEP amendments'!$AD$7:$AD$315,0))</x:f>
        <x:v>High</x:v>
      </x:c>
      <x:c r="G483" s="60" t="n">
        <x:f>COUNTIFS($A$7:$A$1047,A483,$B$7:$B$1047,B483,$E$7:$E$1047,1)</x:f>
        <x:v>54</x:v>
      </x:c>
      <x:c r="H483" s="67" t="n">
        <x:f>IF(E483=1,D483/G483,"")</x:f>
        <x:v>0</x:v>
      </x:c>
      <x:c r="I483" s="60" t="n">
        <x:f>IF(AND(E483=1,COUNTIFS($A$7:A483,A483,$B$7:B483,B483,$E$7:E483,1)=1),1,0)</x:f>
        <x:v>0</x:v>
      </x:c>
      <x:c r="J483" s="63" t="str">
        <x:v>Official amendment</x:v>
      </x:c>
      <x:c r="K483" s="61" t="str">
        <x:v>Named signatories to tabled amendment</x:v>
      </x:c>
      <x:c r="L483" s="60" t="str">
        <x:v>No</x:v>
      </x:c>
      <x:c r="M483" s="60" t="str">
        <x:v>PET-MEP-315</x:v>
      </x:c>
    </x:row>
    <x:row r="484" ht="34" customHeight="1">
      <x:c r="A484" s="55" t="str">
        <x:v>Francesco Torselli</x:v>
      </x:c>
      <x:c r="B484" s="55" t="str">
        <x:v>Digital Omnibus</x:v>
      </x:c>
      <x:c r="C484" s="62" t="str">
        <x:v>Amendment 218 — Recital 27</x:v>
      </x:c>
      <x:c r="D484" s="66" t="n">
        <x:f>IF(INDEX('MEP amendments'!$AE$7:$AE$315,MATCH($M484,'MEP amendments'!$AD$7:$AD$315,0))=1,INDEX('MEP amendments'!$P$7:$P$315,MATCH($M484,'MEP amendments'!$AD$7:$AD$315,0)),"")</x:f>
        <x:v>0</x:v>
      </x:c>
      <x:c r="E484" s="55" t="n">
        <x:f>IF(AND(ISNUMBER(D484),INDEX('MEP amendments'!$T$7:$T$315,MATCH($M484,'MEP amendments'!$AD$7:$AD$315,0))="Yes"),1,0)</x:f>
        <x:v>1</x:v>
      </x:c>
      <x:c r="F484" s="55" t="str">
        <x:f>INDEX('MEP amendments'!$S$7:$S$315,MATCH($M484,'MEP amendments'!$AD$7:$AD$315,0))</x:f>
        <x:v>High</x:v>
      </x:c>
      <x:c r="G484" s="55" t="n">
        <x:f>COUNTIFS($A$7:$A$1047,A484,$B$7:$B$1047,B484,$E$7:$E$1047,1)</x:f>
        <x:v>1</x:v>
      </x:c>
      <x:c r="H484" s="68" t="n">
        <x:f>IF(E484=1,D484/G484,"")</x:f>
        <x:v>0</x:v>
      </x:c>
      <x:c r="I484" s="55" t="n">
        <x:f>IF(AND(E484=1,COUNTIFS($A$7:A484,A484,$B$7:B484,B484,$E$7:E484,1)=1),1,0)</x:f>
        <x:v>1</x:v>
      </x:c>
      <x:c r="J484" s="64" t="str">
        <x:v>Official amendment</x:v>
      </x:c>
      <x:c r="K484" s="62" t="str">
        <x:v>Named signatory to tabled amendment</x:v>
      </x:c>
      <x:c r="L484" s="55" t="str">
        <x:v>No</x:v>
      </x:c>
      <x:c r="M484" s="55" t="str">
        <x:v>PET-MEP-101</x:v>
      </x:c>
    </x:row>
    <x:row r="485" ht="34" customHeight="1">
      <x:c r="A485" s="60" t="str">
        <x:v>Francesco Torselli</x:v>
      </x:c>
      <x:c r="B485" s="60" t="str">
        <x:v>Digital Omnibus</x:v>
      </x:c>
      <x:c r="C485" s="61" t="str">
        <x:v>Amendment 1287; Article 3 – paragraph 1 – point 10 Regulation (EU) 2016/679 Article 41a – paragraph 3</x:v>
      </x:c>
      <x:c r="D485" s="65" t="str">
        <x:f>IF(INDEX('MEP amendments'!$AE$7:$AE$315,MATCH($M485,'MEP amendments'!$AD$7:$AD$315,0))=1,INDEX('MEP amendments'!$P$7:$P$315,MATCH($M485,'MEP amendments'!$AD$7:$AD$315,0)),"")</x:f>
      </x:c>
      <x:c r="E485" s="60" t="n">
        <x:f>IF(AND(ISNUMBER(D485),INDEX('MEP amendments'!$T$7:$T$315,MATCH($M485,'MEP amendments'!$AD$7:$AD$315,0))="Yes"),1,0)</x:f>
        <x:v>0</x:v>
      </x:c>
      <x:c r="F485" s="60" t="str">
        <x:f>INDEX('MEP amendments'!$S$7:$S$315,MATCH($M485,'MEP amendments'!$AD$7:$AD$315,0))</x:f>
        <x:v>Low</x:v>
      </x:c>
      <x:c r="G485" s="60" t="n">
        <x:f>COUNTIFS($A$7:$A$1047,A485,$B$7:$B$1047,B485,$E$7:$E$1047,1)</x:f>
        <x:v>1</x:v>
      </x:c>
      <x:c r="H485" s="67" t="str">
        <x:f>IF(E485=1,D485/G485,"")</x:f>
      </x:c>
      <x:c r="I485" s="60" t="n">
        <x:f>IF(AND(E485=1,COUNTIFS($A$7:A485,A485,$B$7:B485,B485,$E$7:E485,1)=1),1,0)</x:f>
        <x:v>0</x:v>
      </x:c>
      <x:c r="J485" s="63" t="str">
        <x:v>Official amendment</x:v>
      </x:c>
      <x:c r="K485" s="61" t="str">
        <x:v>Named signatories to tabled amendment</x:v>
      </x:c>
      <x:c r="L485" s="60" t="str">
        <x:v>No</x:v>
      </x:c>
      <x:c r="M485" s="60" t="str">
        <x:v>PET-MEP-258</x:v>
      </x:c>
    </x:row>
    <x:row r="486" ht="34" customHeight="1">
      <x:c r="A486" s="55" t="str">
        <x:v>Francisco Assis</x:v>
      </x:c>
      <x:c r="B486" s="55" t="str">
        <x:v>Digital Omnibus</x:v>
      </x:c>
      <x:c r="C486" s="62" t="str">
        <x:v>Amendment 214 — Recital 27</x:v>
      </x:c>
      <x:c r="D486" s="66" t="str">
        <x:f>IF(INDEX('MEP amendments'!$AE$7:$AE$315,MATCH($M486,'MEP amendments'!$AD$7:$AD$315,0))=1,INDEX('MEP amendments'!$P$7:$P$315,MATCH($M486,'MEP amendments'!$AD$7:$AD$315,0)),"")</x:f>
      </x:c>
      <x:c r="E486" s="55" t="n">
        <x:f>IF(AND(ISNUMBER(D486),INDEX('MEP amendments'!$T$7:$T$315,MATCH($M486,'MEP amendments'!$AD$7:$AD$315,0))="Yes"),1,0)</x:f>
        <x:v>0</x:v>
      </x:c>
      <x:c r="F486" s="55" t="str">
        <x:f>INDEX('MEP amendments'!$S$7:$S$315,MATCH($M486,'MEP amendments'!$AD$7:$AD$315,0))</x:f>
        <x:v>Medium</x:v>
      </x:c>
      <x:c r="G486" s="55" t="n">
        <x:f>COUNTIFS($A$7:$A$1047,A486,$B$7:$B$1047,B486,$E$7:$E$1047,1)</x:f>
        <x:v>11</x:v>
      </x:c>
      <x:c r="H486" s="68" t="str">
        <x:f>IF(E486=1,D486/G486,"")</x:f>
      </x:c>
      <x:c r="I486" s="55" t="n">
        <x:f>IF(AND(E486=1,COUNTIFS($A$7:A486,A486,$B$7:B486,B486,$E$7:E486,1)=1),1,0)</x:f>
        <x:v>0</x:v>
      </x:c>
      <x:c r="J486" s="64" t="str">
        <x:v>Official amendment</x:v>
      </x:c>
      <x:c r="K486" s="62" t="str">
        <x:v>Named signatory to tabled amendment</x:v>
      </x:c>
      <x:c r="L486" s="55" t="str">
        <x:v>No</x:v>
      </x:c>
      <x:c r="M486" s="55" t="str">
        <x:v>PET-MEP-97</x:v>
      </x:c>
    </x:row>
    <x:row r="487" ht="34" customHeight="1">
      <x:c r="A487" s="60" t="str">
        <x:v>Francisco Assis</x:v>
      </x:c>
      <x:c r="B487" s="60" t="str">
        <x:v>Digital Omnibus</x:v>
      </x:c>
      <x:c r="C487" s="61" t="str">
        <x:v>Amendment 274 — Recital 31</x:v>
      </x:c>
      <x:c r="D487" s="65" t="str">
        <x:f>IF(INDEX('MEP amendments'!$AE$7:$AE$315,MATCH($M487,'MEP amendments'!$AD$7:$AD$315,0))=1,INDEX('MEP amendments'!$P$7:$P$315,MATCH($M487,'MEP amendments'!$AD$7:$AD$315,0)),"")</x:f>
      </x:c>
      <x:c r="E487" s="60" t="n">
        <x:f>IF(AND(ISNUMBER(D487),INDEX('MEP amendments'!$T$7:$T$315,MATCH($M487,'MEP amendments'!$AD$7:$AD$315,0))="Yes"),1,0)</x:f>
        <x:v>0</x:v>
      </x:c>
      <x:c r="F487" s="60" t="str">
        <x:f>INDEX('MEP amendments'!$S$7:$S$315,MATCH($M487,'MEP amendments'!$AD$7:$AD$315,0))</x:f>
        <x:v>Medium</x:v>
      </x:c>
      <x:c r="G487" s="60" t="n">
        <x:f>COUNTIFS($A$7:$A$1047,A487,$B$7:$B$1047,B487,$E$7:$E$1047,1)</x:f>
        <x:v>11</x:v>
      </x:c>
      <x:c r="H487" s="67" t="str">
        <x:f>IF(E487=1,D487/G487,"")</x:f>
      </x:c>
      <x:c r="I487" s="60" t="n">
        <x:f>IF(AND(E487=1,COUNTIFS($A$7:A487,A487,$B$7:B487,B487,$E$7:E487,1)=1),1,0)</x:f>
        <x:v>0</x:v>
      </x:c>
      <x:c r="J487" s="63" t="str">
        <x:v>Official amendment</x:v>
      </x:c>
      <x:c r="K487" s="61" t="str">
        <x:v>Named signatory to tabled amendment</x:v>
      </x:c>
      <x:c r="L487" s="60" t="str">
        <x:v>No</x:v>
      </x:c>
      <x:c r="M487" s="60" t="str">
        <x:v>PET-MEP-121</x:v>
      </x:c>
    </x:row>
    <x:row r="488" ht="34" customHeight="1">
      <x:c r="A488" s="55" t="str">
        <x:v>Francisco Assis</x:v>
      </x:c>
      <x:c r="B488" s="55" t="str">
        <x:v>Digital Omnibus</x:v>
      </x:c>
      <x:c r="C488" s="62" t="str">
        <x:v>Amendment 313 — Recital 34</x:v>
      </x:c>
      <x:c r="D488" s="66" t="n">
        <x:f>IF(INDEX('MEP amendments'!$AE$7:$AE$315,MATCH($M488,'MEP amendments'!$AD$7:$AD$315,0))=1,INDEX('MEP amendments'!$P$7:$P$315,MATCH($M488,'MEP amendments'!$AD$7:$AD$315,0)),"")</x:f>
        <x:v>1</x:v>
      </x:c>
      <x:c r="E488" s="55" t="n">
        <x:f>IF(AND(ISNUMBER(D488),INDEX('MEP amendments'!$T$7:$T$315,MATCH($M488,'MEP amendments'!$AD$7:$AD$315,0))="Yes"),1,0)</x:f>
        <x:v>1</x:v>
      </x:c>
      <x:c r="F488" s="55" t="str">
        <x:f>INDEX('MEP amendments'!$S$7:$S$315,MATCH($M488,'MEP amendments'!$AD$7:$AD$315,0))</x:f>
        <x:v>High</x:v>
      </x:c>
      <x:c r="G488" s="55" t="n">
        <x:f>COUNTIFS($A$7:$A$1047,A488,$B$7:$B$1047,B488,$E$7:$E$1047,1)</x:f>
        <x:v>11</x:v>
      </x:c>
      <x:c r="H488" s="68" t="n">
        <x:f>IF(E488=1,D488/G488,"")</x:f>
        <x:v>0.09090909090909091</x:v>
      </x:c>
      <x:c r="I488" s="55" t="n">
        <x:f>IF(AND(E488=1,COUNTIFS($A$7:A488,A488,$B$7:B488,B488,$E$7:E488,1)=1),1,0)</x:f>
        <x:v>1</x:v>
      </x:c>
      <x:c r="J488" s="64" t="str">
        <x:v>Official amendment</x:v>
      </x:c>
      <x:c r="K488" s="62" t="str">
        <x:v>Named signatory to tabled amendment</x:v>
      </x:c>
      <x:c r="L488" s="55" t="str">
        <x:v>No</x:v>
      </x:c>
      <x:c r="M488" s="55" t="str">
        <x:v>PET-MEP-131</x:v>
      </x:c>
    </x:row>
    <x:row r="489" ht="34" customHeight="1">
      <x:c r="A489" s="60" t="str">
        <x:v>Francisco Assis</x:v>
      </x:c>
      <x:c r="B489" s="60" t="str">
        <x:v>Digital Omnibus</x:v>
      </x:c>
      <x:c r="C489" s="61" t="str">
        <x:v>Amendment 417; Recital 43 p (new)</x:v>
      </x:c>
      <x:c r="D489" s="65" t="n">
        <x:f>IF(INDEX('MEP amendments'!$AE$7:$AE$315,MATCH($M489,'MEP amendments'!$AD$7:$AD$315,0))=1,INDEX('MEP amendments'!$P$7:$P$315,MATCH($M489,'MEP amendments'!$AD$7:$AD$315,0)),"")</x:f>
        <x:v>2</x:v>
      </x:c>
      <x:c r="E489" s="60" t="n">
        <x:f>IF(AND(ISNUMBER(D489),INDEX('MEP amendments'!$T$7:$T$315,MATCH($M489,'MEP amendments'!$AD$7:$AD$315,0))="Yes"),1,0)</x:f>
        <x:v>1</x:v>
      </x:c>
      <x:c r="F489" s="60" t="str">
        <x:f>INDEX('MEP amendments'!$S$7:$S$315,MATCH($M489,'MEP amendments'!$AD$7:$AD$315,0))</x:f>
        <x:v>High</x:v>
      </x:c>
      <x:c r="G489" s="60" t="n">
        <x:f>COUNTIFS($A$7:$A$1047,A489,$B$7:$B$1047,B489,$E$7:$E$1047,1)</x:f>
        <x:v>11</x:v>
      </x:c>
      <x:c r="H489" s="67" t="n">
        <x:f>IF(E489=1,D489/G489,"")</x:f>
        <x:v>0.18181818181818182</x:v>
      </x:c>
      <x:c r="I489" s="60" t="n">
        <x:f>IF(AND(E489=1,COUNTIFS($A$7:A489,A489,$B$7:B489,B489,$E$7:E489,1)=1),1,0)</x:f>
        <x:v>0</x:v>
      </x:c>
      <x:c r="J489" s="63" t="str">
        <x:v>Official amendment</x:v>
      </x:c>
      <x:c r="K489" s="61" t="str">
        <x:v>Named signatory to tabled amendment</x:v>
      </x:c>
      <x:c r="L489" s="60" t="str">
        <x:v>Yes</x:v>
      </x:c>
      <x:c r="M489" s="60" t="str">
        <x:v>PET-MEP-142</x:v>
      </x:c>
    </x:row>
    <x:row r="490" ht="34" customHeight="1">
      <x:c r="A490" s="55" t="str">
        <x:v>Francisco Assis</x:v>
      </x:c>
      <x:c r="B490" s="55" t="str">
        <x:v>Digital Omnibus</x:v>
      </x:c>
      <x:c r="C490" s="62" t="str">
        <x:v>Amendment 418; Recital 43 q (new)</x:v>
      </x:c>
      <x:c r="D490" s="66" t="n">
        <x:f>IF(INDEX('MEP amendments'!$AE$7:$AE$315,MATCH($M490,'MEP amendments'!$AD$7:$AD$315,0))=1,INDEX('MEP amendments'!$P$7:$P$315,MATCH($M490,'MEP amendments'!$AD$7:$AD$315,0)),"")</x:f>
        <x:v>1</x:v>
      </x:c>
      <x:c r="E490" s="55" t="n">
        <x:f>IF(AND(ISNUMBER(D490),INDEX('MEP amendments'!$T$7:$T$315,MATCH($M490,'MEP amendments'!$AD$7:$AD$315,0))="Yes"),1,0)</x:f>
        <x:v>1</x:v>
      </x:c>
      <x:c r="F490" s="55" t="str">
        <x:f>INDEX('MEP amendments'!$S$7:$S$315,MATCH($M490,'MEP amendments'!$AD$7:$AD$315,0))</x:f>
        <x:v>High</x:v>
      </x:c>
      <x:c r="G490" s="55" t="n">
        <x:f>COUNTIFS($A$7:$A$1047,A490,$B$7:$B$1047,B490,$E$7:$E$1047,1)</x:f>
        <x:v>11</x:v>
      </x:c>
      <x:c r="H490" s="68" t="n">
        <x:f>IF(E490=1,D490/G490,"")</x:f>
        <x:v>0.09090909090909091</x:v>
      </x:c>
      <x:c r="I490" s="55" t="n">
        <x:f>IF(AND(E490=1,COUNTIFS($A$7:A490,A490,$B$7:B490,B490,$E$7:E490,1)=1),1,0)</x:f>
        <x:v>0</x:v>
      </x:c>
      <x:c r="J490" s="64" t="str">
        <x:v>Official amendment</x:v>
      </x:c>
      <x:c r="K490" s="62" t="str">
        <x:v>Named signatory to tabled amendment</x:v>
      </x:c>
      <x:c r="L490" s="55" t="str">
        <x:v>No</x:v>
      </x:c>
      <x:c r="M490" s="55" t="str">
        <x:v>PET-MEP-143</x:v>
      </x:c>
    </x:row>
    <x:row r="491" ht="34" customHeight="1">
      <x:c r="A491" s="60" t="str">
        <x:v>Francisco Assis</x:v>
      </x:c>
      <x:c r="B491" s="60" t="str">
        <x:v>Digital Omnibus</x:v>
      </x:c>
      <x:c r="C491" s="61" t="str">
        <x:v>Amendment 475; Recital 46 b (new)</x:v>
      </x:c>
      <x:c r="D491" s="65" t="n">
        <x:f>IF(INDEX('MEP amendments'!$AE$7:$AE$315,MATCH($M491,'MEP amendments'!$AD$7:$AD$315,0))=1,INDEX('MEP amendments'!$P$7:$P$315,MATCH($M491,'MEP amendments'!$AD$7:$AD$315,0)),"")</x:f>
        <x:v>2</x:v>
      </x:c>
      <x:c r="E491" s="60" t="n">
        <x:f>IF(AND(ISNUMBER(D491),INDEX('MEP amendments'!$T$7:$T$315,MATCH($M491,'MEP amendments'!$AD$7:$AD$315,0))="Yes"),1,0)</x:f>
        <x:v>1</x:v>
      </x:c>
      <x:c r="F491" s="60" t="str">
        <x:f>INDEX('MEP amendments'!$S$7:$S$315,MATCH($M491,'MEP amendments'!$AD$7:$AD$315,0))</x:f>
        <x:v>High</x:v>
      </x:c>
      <x:c r="G491" s="60" t="n">
        <x:f>COUNTIFS($A$7:$A$1047,A491,$B$7:$B$1047,B491,$E$7:$E$1047,1)</x:f>
        <x:v>11</x:v>
      </x:c>
      <x:c r="H491" s="67" t="n">
        <x:f>IF(E491=1,D491/G491,"")</x:f>
        <x:v>0.18181818181818182</x:v>
      </x:c>
      <x:c r="I491" s="60" t="n">
        <x:f>IF(AND(E491=1,COUNTIFS($A$7:A491,A491,$B$7:B491,B491,$E$7:E491,1)=1),1,0)</x:f>
        <x:v>0</x:v>
      </x:c>
      <x:c r="J491" s="63" t="str">
        <x:v>Official amendment</x:v>
      </x:c>
      <x:c r="K491" s="61" t="str">
        <x:v>Named signatory to tabled amendment</x:v>
      </x:c>
      <x:c r="L491" s="60" t="str">
        <x:v>No</x:v>
      </x:c>
      <x:c r="M491" s="60" t="str">
        <x:v>PET-MEP-150</x:v>
      </x:c>
    </x:row>
    <x:row r="492" ht="34" customHeight="1">
      <x:c r="A492" s="55" t="str">
        <x:v>Francisco Assis</x:v>
      </x:c>
      <x:c r="B492" s="55" t="str">
        <x:v>Digital Omnibus</x:v>
      </x:c>
      <x:c r="C492" s="62" t="str">
        <x:v>Amendment 611 — Article 1 – paragraph 1 – point 3 Regulation (EU) 2023/2854 Article 4 – paragraph 8b (new)</x:v>
      </x:c>
      <x:c r="D492" s="66" t="n">
        <x:f>IF(INDEX('MEP amendments'!$AE$7:$AE$315,MATCH($M492,'MEP amendments'!$AD$7:$AD$315,0))=1,INDEX('MEP amendments'!$P$7:$P$315,MATCH($M492,'MEP amendments'!$AD$7:$AD$315,0)),"")</x:f>
        <x:v>2</x:v>
      </x:c>
      <x:c r="E492" s="55" t="n">
        <x:f>IF(AND(ISNUMBER(D492),INDEX('MEP amendments'!$T$7:$T$315,MATCH($M492,'MEP amendments'!$AD$7:$AD$315,0))="Yes"),1,0)</x:f>
        <x:v>1</x:v>
      </x:c>
      <x:c r="F492" s="55" t="str">
        <x:f>INDEX('MEP amendments'!$S$7:$S$315,MATCH($M492,'MEP amendments'!$AD$7:$AD$315,0))</x:f>
        <x:v>High</x:v>
      </x:c>
      <x:c r="G492" s="55" t="n">
        <x:f>COUNTIFS($A$7:$A$1047,A492,$B$7:$B$1047,B492,$E$7:$E$1047,1)</x:f>
        <x:v>11</x:v>
      </x:c>
      <x:c r="H492" s="68" t="n">
        <x:f>IF(E492=1,D492/G492,"")</x:f>
        <x:v>0.18181818181818182</x:v>
      </x:c>
      <x:c r="I492" s="55" t="n">
        <x:f>IF(AND(E492=1,COUNTIFS($A$7:A492,A492,$B$7:B492,B492,$E$7:E492,1)=1),1,0)</x:f>
        <x:v>0</x:v>
      </x:c>
      <x:c r="J492" s="64" t="str">
        <x:v>Official amendment</x:v>
      </x:c>
      <x:c r="K492" s="62" t="str">
        <x:v>Named signatory to tabled amendment</x:v>
      </x:c>
      <x:c r="L492" s="55" t="str">
        <x:v>No</x:v>
      </x:c>
      <x:c r="M492" s="55" t="str">
        <x:v>PET-MEP-158</x:v>
      </x:c>
    </x:row>
    <x:row r="493" ht="34" customHeight="1">
      <x:c r="A493" s="60" t="str">
        <x:v>Francisco Assis</x:v>
      </x:c>
      <x:c r="B493" s="60" t="str">
        <x:v>Digital Omnibus</x:v>
      </x:c>
      <x:c r="C493" s="61" t="str">
        <x:v>Amendment 674 — Article 1 – paragraph 1 – point 12 Regulation (EU) 2023/2854 Article 20 – paragraph 2</x:v>
      </x:c>
      <x:c r="D493" s="65" t="str">
        <x:f>IF(INDEX('MEP amendments'!$AE$7:$AE$315,MATCH($M493,'MEP amendments'!$AD$7:$AD$315,0))=1,INDEX('MEP amendments'!$P$7:$P$315,MATCH($M493,'MEP amendments'!$AD$7:$AD$315,0)),"")</x:f>
      </x:c>
      <x:c r="E493" s="60" t="n">
        <x:f>IF(AND(ISNUMBER(D493),INDEX('MEP amendments'!$T$7:$T$315,MATCH($M493,'MEP amendments'!$AD$7:$AD$315,0))="Yes"),1,0)</x:f>
        <x:v>0</x:v>
      </x:c>
      <x:c r="F493" s="60" t="str">
        <x:f>INDEX('MEP amendments'!$S$7:$S$315,MATCH($M493,'MEP amendments'!$AD$7:$AD$315,0))</x:f>
        <x:v>Medium</x:v>
      </x:c>
      <x:c r="G493" s="60" t="n">
        <x:f>COUNTIFS($A$7:$A$1047,A493,$B$7:$B$1047,B493,$E$7:$E$1047,1)</x:f>
        <x:v>11</x:v>
      </x:c>
      <x:c r="H493" s="67" t="str">
        <x:f>IF(E493=1,D493/G493,"")</x:f>
      </x:c>
      <x:c r="I493" s="60" t="n">
        <x:f>IF(AND(E493=1,COUNTIFS($A$7:A493,A493,$B$7:B493,B493,$E$7:E493,1)=1),1,0)</x:f>
        <x:v>0</x:v>
      </x:c>
      <x:c r="J493" s="63" t="str">
        <x:v>Official amendment</x:v>
      </x:c>
      <x:c r="K493" s="61" t="str">
        <x:v>Named signatory to tabled amendment</x:v>
      </x:c>
      <x:c r="L493" s="60" t="str">
        <x:v>No</x:v>
      </x:c>
      <x:c r="M493" s="60" t="str">
        <x:v>PET-MEP-164</x:v>
      </x:c>
    </x:row>
    <x:row r="494" ht="34" customHeight="1">
      <x:c r="A494" s="55" t="str">
        <x:v>Francisco Assis</x:v>
      </x:c>
      <x:c r="B494" s="55" t="str">
        <x:v>Digital Omnibus</x:v>
      </x:c>
      <x:c r="C494" s="62" t="str">
        <x:v>Amendment 731 — Article 1 – paragraph 1 – point 18 Regulation (EU) 2023/2854 Article 32c – paragraph 1 – point c</x:v>
      </x:c>
      <x:c r="D494" s="66" t="n">
        <x:f>IF(INDEX('MEP amendments'!$AE$7:$AE$315,MATCH($M494,'MEP amendments'!$AD$7:$AD$315,0))=1,INDEX('MEP amendments'!$P$7:$P$315,MATCH($M494,'MEP amendments'!$AD$7:$AD$315,0)),"")</x:f>
        <x:v>0</x:v>
      </x:c>
      <x:c r="E494" s="55" t="n">
        <x:f>IF(AND(ISNUMBER(D494),INDEX('MEP amendments'!$T$7:$T$315,MATCH($M494,'MEP amendments'!$AD$7:$AD$315,0))="Yes"),1,0)</x:f>
        <x:v>1</x:v>
      </x:c>
      <x:c r="F494" s="55" t="str">
        <x:f>INDEX('MEP amendments'!$S$7:$S$315,MATCH($M494,'MEP amendments'!$AD$7:$AD$315,0))</x:f>
        <x:v>High</x:v>
      </x:c>
      <x:c r="G494" s="55" t="n">
        <x:f>COUNTIFS($A$7:$A$1047,A494,$B$7:$B$1047,B494,$E$7:$E$1047,1)</x:f>
        <x:v>11</x:v>
      </x:c>
      <x:c r="H494" s="68" t="n">
        <x:f>IF(E494=1,D494/G494,"")</x:f>
        <x:v>0</x:v>
      </x:c>
      <x:c r="I494" s="55" t="n">
        <x:f>IF(AND(E494=1,COUNTIFS($A$7:A494,A494,$B$7:B494,B494,$E$7:E494,1)=1),1,0)</x:f>
        <x:v>0</x:v>
      </x:c>
      <x:c r="J494" s="64" t="str">
        <x:v>Official amendment</x:v>
      </x:c>
      <x:c r="K494" s="62" t="str">
        <x:v>Named signatory to tabled amendment</x:v>
      </x:c>
      <x:c r="L494" s="55" t="str">
        <x:v>No</x:v>
      </x:c>
      <x:c r="M494" s="55" t="str">
        <x:v>PET-MEP-168</x:v>
      </x:c>
    </x:row>
    <x:row r="495" ht="34" customHeight="1">
      <x:c r="A495" s="60" t="str">
        <x:v>Francisco Assis</x:v>
      </x:c>
      <x:c r="B495" s="60" t="str">
        <x:v>Digital Omnibus</x:v>
      </x:c>
      <x:c r="C495" s="61" t="str">
        <x:v>Amendment 862: proposed Data Act Art32y(3)(c)</x:v>
      </x:c>
      <x:c r="D495" s="65" t="n">
        <x:f>IF(INDEX('MEP amendments'!$AE$7:$AE$315,MATCH($M495,'MEP amendments'!$AD$7:$AD$315,0))=1,INDEX('MEP amendments'!$P$7:$P$315,MATCH($M495,'MEP amendments'!$AD$7:$AD$315,0)),"")</x:f>
        <x:v>-1</x:v>
      </x:c>
      <x:c r="E495" s="60" t="n">
        <x:f>IF(AND(ISNUMBER(D495),INDEX('MEP amendments'!$T$7:$T$315,MATCH($M495,'MEP amendments'!$AD$7:$AD$315,0))="Yes"),1,0)</x:f>
        <x:v>1</x:v>
      </x:c>
      <x:c r="F495" s="60" t="str">
        <x:f>INDEX('MEP amendments'!$S$7:$S$315,MATCH($M495,'MEP amendments'!$AD$7:$AD$315,0))</x:f>
        <x:v>Medium</x:v>
      </x:c>
      <x:c r="G495" s="60" t="n">
        <x:f>COUNTIFS($A$7:$A$1047,A495,$B$7:$B$1047,B495,$E$7:$E$1047,1)</x:f>
        <x:v>11</x:v>
      </x:c>
      <x:c r="H495" s="67" t="n">
        <x:f>IF(E495=1,D495/G495,"")</x:f>
        <x:v>-0.09090909090909091</x:v>
      </x:c>
      <x:c r="I495" s="60" t="n">
        <x:f>IF(AND(E495=1,COUNTIFS($A$7:A495,A495,$B$7:B495,B495,$E$7:E495,1)=1),1,0)</x:f>
        <x:v>0</x:v>
      </x:c>
      <x:c r="J495" s="63" t="str">
        <x:v>Official amendment</x:v>
      </x:c>
      <x:c r="K495" s="61" t="str">
        <x:v>Named joint proposers/signatories</x:v>
      </x:c>
      <x:c r="L495" s="60" t="str">
        <x:v>No</x:v>
      </x:c>
      <x:c r="M495" s="60" t="str">
        <x:v>PET-MEP-180</x:v>
      </x:c>
    </x:row>
    <x:row r="496" ht="34" customHeight="1">
      <x:c r="A496" s="55" t="str">
        <x:v>Francisco Assis</x:v>
      </x:c>
      <x:c r="B496" s="55" t="str">
        <x:v>Digital Omnibus</x:v>
      </x:c>
      <x:c r="C496" s="62" t="str">
        <x:v>Amendment 905: proposed Data Act Art42(1a)</x:v>
      </x:c>
      <x:c r="D496" s="66" t="n">
        <x:f>IF(INDEX('MEP amendments'!$AE$7:$AE$315,MATCH($M496,'MEP amendments'!$AD$7:$AD$315,0))=1,INDEX('MEP amendments'!$P$7:$P$315,MATCH($M496,'MEP amendments'!$AD$7:$AD$315,0)),"")</x:f>
        <x:v>0</x:v>
      </x:c>
      <x:c r="E496" s="55" t="n">
        <x:f>IF(AND(ISNUMBER(D496),INDEX('MEP amendments'!$T$7:$T$315,MATCH($M496,'MEP amendments'!$AD$7:$AD$315,0))="Yes"),1,0)</x:f>
        <x:v>1</x:v>
      </x:c>
      <x:c r="F496" s="55" t="str">
        <x:f>INDEX('MEP amendments'!$S$7:$S$315,MATCH($M496,'MEP amendments'!$AD$7:$AD$315,0))</x:f>
        <x:v>High</x:v>
      </x:c>
      <x:c r="G496" s="55" t="n">
        <x:f>COUNTIFS($A$7:$A$1047,A496,$B$7:$B$1047,B496,$E$7:$E$1047,1)</x:f>
        <x:v>11</x:v>
      </x:c>
      <x:c r="H496" s="68" t="n">
        <x:f>IF(E496=1,D496/G496,"")</x:f>
        <x:v>0</x:v>
      </x:c>
      <x:c r="I496" s="55" t="n">
        <x:f>IF(AND(E496=1,COUNTIFS($A$7:A496,A496,$B$7:B496,B496,$E$7:E496,1)=1),1,0)</x:f>
        <x:v>0</x:v>
      </x:c>
      <x:c r="J496" s="64" t="str">
        <x:v>Official amendment</x:v>
      </x:c>
      <x:c r="K496" s="62" t="str">
        <x:v>Named joint proposers/signatories</x:v>
      </x:c>
      <x:c r="L496" s="55" t="str">
        <x:v>No</x:v>
      </x:c>
      <x:c r="M496" s="55" t="str">
        <x:v>PET-MEP-184</x:v>
      </x:c>
    </x:row>
    <x:row r="497" ht="34" customHeight="1">
      <x:c r="A497" s="60" t="str">
        <x:v>Francisco Assis</x:v>
      </x:c>
      <x:c r="B497" s="60" t="str">
        <x:v>Digital Omnibus</x:v>
      </x:c>
      <x:c r="C497" s="61" t="str">
        <x:v>GDPR Article 34, especially paragraphs3(a) and new4a; proposal Article 3(1)(8a)</x:v>
      </x:c>
      <x:c r="D497" s="65" t="n">
        <x:f>IF(INDEX('MEP amendments'!$AE$7:$AE$315,MATCH($M497,'MEP amendments'!$AD$7:$AD$315,0))=1,INDEX('MEP amendments'!$P$7:$P$315,MATCH($M497,'MEP amendments'!$AD$7:$AD$315,0)),"")</x:f>
        <x:v>0</x:v>
      </x:c>
      <x:c r="E497" s="60" t="n">
        <x:f>IF(AND(ISNUMBER(D497),INDEX('MEP amendments'!$T$7:$T$315,MATCH($M497,'MEP amendments'!$AD$7:$AD$315,0))="Yes"),1,0)</x:f>
        <x:v>1</x:v>
      </x:c>
      <x:c r="F497" s="60" t="str">
        <x:f>INDEX('MEP amendments'!$S$7:$S$315,MATCH($M497,'MEP amendments'!$AD$7:$AD$315,0))</x:f>
        <x:v>High</x:v>
      </x:c>
      <x:c r="G497" s="60" t="n">
        <x:f>COUNTIFS($A$7:$A$1047,A497,$B$7:$B$1047,B497,$E$7:$E$1047,1)</x:f>
        <x:v>11</x:v>
      </x:c>
      <x:c r="H497" s="67" t="n">
        <x:f>IF(E497=1,D497/G497,"")</x:f>
        <x:v>0</x:v>
      </x:c>
      <x:c r="I497" s="60" t="n">
        <x:f>IF(AND(E497=1,COUNTIFS($A$7:A497,A497,$B$7:B497,B497,$E$7:E497,1)=1),1,0)</x:f>
        <x:v>0</x:v>
      </x:c>
      <x:c r="J497" s="63" t="str">
        <x:v>Official amendment</x:v>
      </x:c>
      <x:c r="K497" s="61" t="str">
        <x:v>Named joint proposers/signatories</x:v>
      </x:c>
      <x:c r="L497" s="60" t="str">
        <x:v>No</x:v>
      </x:c>
      <x:c r="M497" s="60" t="str">
        <x:v>PET-MEP-212</x:v>
      </x:c>
    </x:row>
    <x:row r="498" ht="34" customHeight="1">
      <x:c r="A498" s="55" t="str">
        <x:v>Francisco Assis</x:v>
      </x:c>
      <x:c r="B498" s="55" t="str">
        <x:v>Digital Omnibus</x:v>
      </x:c>
      <x:c r="C498" s="62" t="str">
        <x:v>Proposed GDPR Article 41a; proposal Article 3(1)(10)</x:v>
      </x:c>
      <x:c r="D498" s="66" t="str">
        <x:f>IF(INDEX('MEP amendments'!$AE$7:$AE$315,MATCH($M498,'MEP amendments'!$AD$7:$AD$315,0))=1,INDEX('MEP amendments'!$P$7:$P$315,MATCH($M498,'MEP amendments'!$AD$7:$AD$315,0)),"")</x:f>
      </x:c>
      <x:c r="E498" s="55" t="n">
        <x:f>IF(AND(ISNUMBER(D498),INDEX('MEP amendments'!$T$7:$T$315,MATCH($M498,'MEP amendments'!$AD$7:$AD$315,0))="Yes"),1,0)</x:f>
        <x:v>0</x:v>
      </x:c>
      <x:c r="F498" s="55" t="str">
        <x:f>INDEX('MEP amendments'!$S$7:$S$315,MATCH($M498,'MEP amendments'!$AD$7:$AD$315,0))</x:f>
        <x:v>Medium</x:v>
      </x:c>
      <x:c r="G498" s="55" t="n">
        <x:f>COUNTIFS($A$7:$A$1047,A498,$B$7:$B$1047,B498,$E$7:$E$1047,1)</x:f>
        <x:v>11</x:v>
      </x:c>
      <x:c r="H498" s="68" t="str">
        <x:f>IF(E498=1,D498/G498,"")</x:f>
      </x:c>
      <x:c r="I498" s="55" t="n">
        <x:f>IF(AND(E498=1,COUNTIFS($A$7:A498,A498,$B$7:B498,B498,$E$7:E498,1)=1),1,0)</x:f>
        <x:v>0</x:v>
      </x:c>
      <x:c r="J498" s="64" t="str">
        <x:v>Official amendment</x:v>
      </x:c>
      <x:c r="K498" s="62" t="str">
        <x:v>Named joint proposers/signatories</x:v>
      </x:c>
      <x:c r="L498" s="55" t="str">
        <x:v>No</x:v>
      </x:c>
      <x:c r="M498" s="55" t="str">
        <x:v>PET-MEP-215</x:v>
      </x:c>
    </x:row>
    <x:row r="499" ht="34" customHeight="1">
      <x:c r="A499" s="60" t="str">
        <x:v>Francisco Assis</x:v>
      </x:c>
      <x:c r="B499" s="60" t="str">
        <x:v>Digital Omnibus</x:v>
      </x:c>
      <x:c r="C499" s="61" t="str">
        <x:v>Amendment 1594; Article 3(1)(15a); GDPR Article 91b(4)(b) (new)</x:v>
      </x:c>
      <x:c r="D499" s="65" t="n">
        <x:f>IF(INDEX('MEP amendments'!$AE$7:$AE$315,MATCH($M499,'MEP amendments'!$AD$7:$AD$315,0))=1,INDEX('MEP amendments'!$P$7:$P$315,MATCH($M499,'MEP amendments'!$AD$7:$AD$315,0)),"")</x:f>
        <x:v>2</x:v>
      </x:c>
      <x:c r="E499" s="60" t="n">
        <x:f>IF(AND(ISNUMBER(D499),INDEX('MEP amendments'!$T$7:$T$315,MATCH($M499,'MEP amendments'!$AD$7:$AD$315,0))="Yes"),1,0)</x:f>
        <x:v>1</x:v>
      </x:c>
      <x:c r="F499" s="60" t="str">
        <x:f>INDEX('MEP amendments'!$S$7:$S$315,MATCH($M499,'MEP amendments'!$AD$7:$AD$315,0))</x:f>
        <x:v>Medium</x:v>
      </x:c>
      <x:c r="G499" s="60" t="n">
        <x:f>COUNTIFS($A$7:$A$1047,A499,$B$7:$B$1047,B499,$E$7:$E$1047,1)</x:f>
        <x:v>11</x:v>
      </x:c>
      <x:c r="H499" s="67" t="n">
        <x:f>IF(E499=1,D499/G499,"")</x:f>
        <x:v>0.18181818181818182</x:v>
      </x:c>
      <x:c r="I499" s="60" t="n">
        <x:f>IF(AND(E499=1,COUNTIFS($A$7:A499,A499,$B$7:B499,B499,$E$7:E499,1)=1),1,0)</x:f>
        <x:v>0</x:v>
      </x:c>
      <x:c r="J499" s="63" t="str">
        <x:v>Official amendment</x:v>
      </x:c>
      <x:c r="K499" s="61" t="str">
        <x:v>Named signatories to tabled amendment</x:v>
      </x:c>
      <x:c r="L499" s="60" t="str">
        <x:v>No</x:v>
      </x:c>
      <x:c r="M499" s="60" t="str">
        <x:v>PET-MEP-289</x:v>
      </x:c>
    </x:row>
    <x:row r="500" ht="34" customHeight="1">
      <x:c r="A500" s="55" t="str">
        <x:v>Francisco Assis</x:v>
      </x:c>
      <x:c r="B500" s="55" t="str">
        <x:v>Digital Omnibus</x:v>
      </x:c>
      <x:c r="C500" s="62" t="str">
        <x:v>Amendment 1702; Article 4(1)(8a); Regulation (EU) 2018/1725 Article 37(1)(e) replacement</x:v>
      </x:c>
      <x:c r="D500" s="66" t="n">
        <x:f>IF(INDEX('MEP amendments'!$AE$7:$AE$315,MATCH($M500,'MEP amendments'!$AD$7:$AD$315,0))=1,INDEX('MEP amendments'!$P$7:$P$315,MATCH($M500,'MEP amendments'!$AD$7:$AD$315,0)),"")</x:f>
        <x:v>1</x:v>
      </x:c>
      <x:c r="E500" s="55" t="n">
        <x:f>IF(AND(ISNUMBER(D500),INDEX('MEP amendments'!$T$7:$T$315,MATCH($M500,'MEP amendments'!$AD$7:$AD$315,0))="Yes"),1,0)</x:f>
        <x:v>1</x:v>
      </x:c>
      <x:c r="F500" s="55" t="str">
        <x:f>INDEX('MEP amendments'!$S$7:$S$315,MATCH($M500,'MEP amendments'!$AD$7:$AD$315,0))</x:f>
        <x:v>Medium</x:v>
      </x:c>
      <x:c r="G500" s="55" t="n">
        <x:f>COUNTIFS($A$7:$A$1047,A500,$B$7:$B$1047,B500,$E$7:$E$1047,1)</x:f>
        <x:v>11</x:v>
      </x:c>
      <x:c r="H500" s="68" t="n">
        <x:f>IF(E500=1,D500/G500,"")</x:f>
        <x:v>0.09090909090909091</x:v>
      </x:c>
      <x:c r="I500" s="55" t="n">
        <x:f>IF(AND(E500=1,COUNTIFS($A$7:A500,A500,$B$7:B500,B500,$E$7:E500,1)=1),1,0)</x:f>
        <x:v>0</x:v>
      </x:c>
      <x:c r="J500" s="64" t="str">
        <x:v>Official amendment</x:v>
      </x:c>
      <x:c r="K500" s="62" t="str">
        <x:v>Named signatories to tabled amendment</x:v>
      </x:c>
      <x:c r="L500" s="55" t="str">
        <x:v>No</x:v>
      </x:c>
      <x:c r="M500" s="55" t="str">
        <x:v>PET-MEP-302</x:v>
      </x:c>
    </x:row>
    <x:row r="501" ht="34" customHeight="1">
      <x:c r="A501" s="60" t="str">
        <x:v>François-Xavier Bellamy</x:v>
      </x:c>
      <x:c r="B501" s="60" t="str">
        <x:v>Digital Omnibus</x:v>
      </x:c>
      <x:c r="C501" s="61" t="str">
        <x:v>Amendment 220 — Recital 27</x:v>
      </x:c>
      <x:c r="D501" s="65" t="n">
        <x:f>IF(INDEX('MEP amendments'!$AE$7:$AE$315,MATCH($M501,'MEP amendments'!$AD$7:$AD$315,0))=1,INDEX('MEP amendments'!$P$7:$P$315,MATCH($M501,'MEP amendments'!$AD$7:$AD$315,0)),"")</x:f>
        <x:v>0</x:v>
      </x:c>
      <x:c r="E501" s="60" t="n">
        <x:f>IF(AND(ISNUMBER(D501),INDEX('MEP amendments'!$T$7:$T$315,MATCH($M501,'MEP amendments'!$AD$7:$AD$315,0))="Yes"),1,0)</x:f>
        <x:v>1</x:v>
      </x:c>
      <x:c r="F501" s="60" t="str">
        <x:f>INDEX('MEP amendments'!$S$7:$S$315,MATCH($M501,'MEP amendments'!$AD$7:$AD$315,0))</x:f>
        <x:v>High</x:v>
      </x:c>
      <x:c r="G501" s="60" t="n">
        <x:f>COUNTIFS($A$7:$A$1047,A501,$B$7:$B$1047,B501,$E$7:$E$1047,1)</x:f>
        <x:v>9</x:v>
      </x:c>
      <x:c r="H501" s="67" t="n">
        <x:f>IF(E501=1,D501/G501,"")</x:f>
        <x:v>0</x:v>
      </x:c>
      <x:c r="I501" s="60" t="n">
        <x:f>IF(AND(E501=1,COUNTIFS($A$7:A501,A501,$B$7:B501,B501,$E$7:E501,1)=1),1,0)</x:f>
        <x:v>1</x:v>
      </x:c>
      <x:c r="J501" s="63" t="str">
        <x:v>Official amendment</x:v>
      </x:c>
      <x:c r="K501" s="61" t="str">
        <x:v>Named signatory to tabled amendment</x:v>
      </x:c>
      <x:c r="L501" s="60" t="str">
        <x:v>No</x:v>
      </x:c>
      <x:c r="M501" s="60" t="str">
        <x:v>PET-MEP-103</x:v>
      </x:c>
    </x:row>
    <x:row r="502" ht="34" customHeight="1">
      <x:c r="A502" s="55" t="str">
        <x:v>François-Xavier Bellamy</x:v>
      </x:c>
      <x:c r="B502" s="55" t="str">
        <x:v>Digital Omnibus</x:v>
      </x:c>
      <x:c r="C502" s="62" t="str">
        <x:v>Proposed GDPR Article 41a(1); proposal Article 3(1)(10)</x:v>
      </x:c>
      <x:c r="D502" s="66" t="n">
        <x:f>IF(INDEX('MEP amendments'!$AE$7:$AE$315,MATCH($M502,'MEP amendments'!$AD$7:$AD$315,0))=1,INDEX('MEP amendments'!$P$7:$P$315,MATCH($M502,'MEP amendments'!$AD$7:$AD$315,0)),"")</x:f>
        <x:v>1</x:v>
      </x:c>
      <x:c r="E502" s="55" t="n">
        <x:f>IF(AND(ISNUMBER(D502),INDEX('MEP amendments'!$T$7:$T$315,MATCH($M502,'MEP amendments'!$AD$7:$AD$315,0))="Yes"),1,0)</x:f>
        <x:v>1</x:v>
      </x:c>
      <x:c r="F502" s="55" t="str">
        <x:f>INDEX('MEP amendments'!$S$7:$S$315,MATCH($M502,'MEP amendments'!$AD$7:$AD$315,0))</x:f>
        <x:v>High</x:v>
      </x:c>
      <x:c r="G502" s="55" t="n">
        <x:f>COUNTIFS($A$7:$A$1047,A502,$B$7:$B$1047,B502,$E$7:$E$1047,1)</x:f>
        <x:v>9</x:v>
      </x:c>
      <x:c r="H502" s="68" t="n">
        <x:f>IF(E502=1,D502/G502,"")</x:f>
        <x:v>0.1111111111111111</x:v>
      </x:c>
      <x:c r="I502" s="55" t="n">
        <x:f>IF(AND(E502=1,COUNTIFS($A$7:A502,A502,$B$7:B502,B502,$E$7:E502,1)=1),1,0)</x:f>
        <x:v>0</x:v>
      </x:c>
      <x:c r="J502" s="64" t="str">
        <x:v>Official amendment</x:v>
      </x:c>
      <x:c r="K502" s="62" t="str">
        <x:v>Named joint proposers/signatories</x:v>
      </x:c>
      <x:c r="L502" s="55" t="str">
        <x:v>No</x:v>
      </x:c>
      <x:c r="M502" s="55" t="str">
        <x:v>PET-MEP-225</x:v>
      </x:c>
    </x:row>
    <x:row r="503" ht="34" customHeight="1">
      <x:c r="A503" s="60" t="str">
        <x:v>François-Xavier Bellamy</x:v>
      </x:c>
      <x:c r="B503" s="60" t="str">
        <x:v>Digital Omnibus</x:v>
      </x:c>
      <x:c r="C503" s="61" t="str">
        <x:v>Proposed GDPR Article 41a(1); proposal Article 3(1)(10)</x:v>
      </x:c>
      <x:c r="D503" s="65" t="n">
        <x:f>IF(INDEX('MEP amendments'!$AE$7:$AE$315,MATCH($M503,'MEP amendments'!$AD$7:$AD$315,0))=1,INDEX('MEP amendments'!$P$7:$P$315,MATCH($M503,'MEP amendments'!$AD$7:$AD$315,0)),"")</x:f>
        <x:v>0</x:v>
      </x:c>
      <x:c r="E503" s="60" t="n">
        <x:f>IF(AND(ISNUMBER(D503),INDEX('MEP amendments'!$T$7:$T$315,MATCH($M503,'MEP amendments'!$AD$7:$AD$315,0))="Yes"),1,0)</x:f>
        <x:v>1</x:v>
      </x:c>
      <x:c r="F503" s="60" t="str">
        <x:f>INDEX('MEP amendments'!$S$7:$S$315,MATCH($M503,'MEP amendments'!$AD$7:$AD$315,0))</x:f>
        <x:v>Medium</x:v>
      </x:c>
      <x:c r="G503" s="60" t="n">
        <x:f>COUNTIFS($A$7:$A$1047,A503,$B$7:$B$1047,B503,$E$7:$E$1047,1)</x:f>
        <x:v>9</x:v>
      </x:c>
      <x:c r="H503" s="67" t="n">
        <x:f>IF(E503=1,D503/G503,"")</x:f>
        <x:v>0</x:v>
      </x:c>
      <x:c r="I503" s="60" t="n">
        <x:f>IF(AND(E503=1,COUNTIFS($A$7:A503,A503,$B$7:B503,B503,$E$7:E503,1)=1),1,0)</x:f>
        <x:v>0</x:v>
      </x:c>
      <x:c r="J503" s="63" t="str">
        <x:v>Official amendment</x:v>
      </x:c>
      <x:c r="K503" s="61" t="str">
        <x:v>Named individual proposer</x:v>
      </x:c>
      <x:c r="L503" s="60" t="str">
        <x:v>No</x:v>
      </x:c>
      <x:c r="M503" s="60" t="str">
        <x:v>PET-MEP-227</x:v>
      </x:c>
    </x:row>
    <x:row r="504" ht="34" customHeight="1">
      <x:c r="A504" s="55" t="str">
        <x:v>François-Xavier Bellamy</x:v>
      </x:c>
      <x:c r="B504" s="55" t="str">
        <x:v>Digital Omnibus</x:v>
      </x:c>
      <x:c r="C504" s="62" t="str">
        <x:v>Amendment 1269; Article 3 – paragraph 1 – point 10 Regulation (EU) 2016/679 Article 41a – paragraph 2 – point a</x:v>
      </x:c>
      <x:c r="D504" s="66" t="n">
        <x:f>IF(INDEX('MEP amendments'!$AE$7:$AE$315,MATCH($M504,'MEP amendments'!$AD$7:$AD$315,0))=1,INDEX('MEP amendments'!$P$7:$P$315,MATCH($M504,'MEP amendments'!$AD$7:$AD$315,0)),"")</x:f>
        <x:v>1</x:v>
      </x:c>
      <x:c r="E504" s="55" t="n">
        <x:f>IF(AND(ISNUMBER(D504),INDEX('MEP amendments'!$T$7:$T$315,MATCH($M504,'MEP amendments'!$AD$7:$AD$315,0))="Yes"),1,0)</x:f>
        <x:v>1</x:v>
      </x:c>
      <x:c r="F504" s="55" t="str">
        <x:f>INDEX('MEP amendments'!$S$7:$S$315,MATCH($M504,'MEP amendments'!$AD$7:$AD$315,0))</x:f>
        <x:v>High</x:v>
      </x:c>
      <x:c r="G504" s="55" t="n">
        <x:f>COUNTIFS($A$7:$A$1047,A504,$B$7:$B$1047,B504,$E$7:$E$1047,1)</x:f>
        <x:v>9</x:v>
      </x:c>
      <x:c r="H504" s="68" t="n">
        <x:f>IF(E504=1,D504/G504,"")</x:f>
        <x:v>0.1111111111111111</x:v>
      </x:c>
      <x:c r="I504" s="55" t="n">
        <x:f>IF(AND(E504=1,COUNTIFS($A$7:A504,A504,$B$7:B504,B504,$E$7:E504,1)=1),1,0)</x:f>
        <x:v>0</x:v>
      </x:c>
      <x:c r="J504" s="64" t="str">
        <x:v>Official amendment</x:v>
      </x:c>
      <x:c r="K504" s="62" t="str">
        <x:v>Named signatories to tabled amendment</x:v>
      </x:c>
      <x:c r="L504" s="55" t="str">
        <x:v>Yes</x:v>
      </x:c>
      <x:c r="M504" s="55" t="str">
        <x:v>PET-MEP-240</x:v>
      </x:c>
    </x:row>
    <x:row r="505" ht="34" customHeight="1">
      <x:c r="A505" s="60" t="str">
        <x:v>François-Xavier Bellamy</x:v>
      </x:c>
      <x:c r="B505" s="60" t="str">
        <x:v>Digital Omnibus</x:v>
      </x:c>
      <x:c r="C505" s="61" t="str">
        <x:v>Amendment 1271; Article 3 – paragraph 1 – point 10 Regulation (EU) 2016/679 Article 41a – paragraph 2 – point a</x:v>
      </x:c>
      <x:c r="D505" s="65" t="n">
        <x:f>IF(INDEX('MEP amendments'!$AE$7:$AE$315,MATCH($M505,'MEP amendments'!$AD$7:$AD$315,0))=1,INDEX('MEP amendments'!$P$7:$P$315,MATCH($M505,'MEP amendments'!$AD$7:$AD$315,0)),"")</x:f>
        <x:v>0</x:v>
      </x:c>
      <x:c r="E505" s="60" t="n">
        <x:f>IF(AND(ISNUMBER(D505),INDEX('MEP amendments'!$T$7:$T$315,MATCH($M505,'MEP amendments'!$AD$7:$AD$315,0))="Yes"),1,0)</x:f>
        <x:v>1</x:v>
      </x:c>
      <x:c r="F505" s="60" t="str">
        <x:f>INDEX('MEP amendments'!$S$7:$S$315,MATCH($M505,'MEP amendments'!$AD$7:$AD$315,0))</x:f>
        <x:v>High</x:v>
      </x:c>
      <x:c r="G505" s="60" t="n">
        <x:f>COUNTIFS($A$7:$A$1047,A505,$B$7:$B$1047,B505,$E$7:$E$1047,1)</x:f>
        <x:v>9</x:v>
      </x:c>
      <x:c r="H505" s="67" t="n">
        <x:f>IF(E505=1,D505/G505,"")</x:f>
        <x:v>0</x:v>
      </x:c>
      <x:c r="I505" s="60" t="n">
        <x:f>IF(AND(E505=1,COUNTIFS($A$7:A505,A505,$B$7:B505,B505,$E$7:E505,1)=1),1,0)</x:f>
        <x:v>0</x:v>
      </x:c>
      <x:c r="J505" s="63" t="str">
        <x:v>Official amendment</x:v>
      </x:c>
      <x:c r="K505" s="61" t="str">
        <x:v>Named signatories to tabled amendment</x:v>
      </x:c>
      <x:c r="L505" s="60" t="str">
        <x:v>No</x:v>
      </x:c>
      <x:c r="M505" s="60" t="str">
        <x:v>PET-MEP-242</x:v>
      </x:c>
    </x:row>
    <x:row r="506" ht="34" customHeight="1">
      <x:c r="A506" s="55" t="str">
        <x:v>François-Xavier Bellamy</x:v>
      </x:c>
      <x:c r="B506" s="55" t="str">
        <x:v>Digital Omnibus</x:v>
      </x:c>
      <x:c r="C506" s="62" t="str">
        <x:v>Amendment 1273; Article 3 – paragraph 1 – point 10 Regulation (EU) 2016/679 Article 41a – paragraph 2 – point b</x:v>
      </x:c>
      <x:c r="D506" s="66" t="n">
        <x:f>IF(INDEX('MEP amendments'!$AE$7:$AE$315,MATCH($M506,'MEP amendments'!$AD$7:$AD$315,0))=1,INDEX('MEP amendments'!$P$7:$P$315,MATCH($M506,'MEP amendments'!$AD$7:$AD$315,0)),"")</x:f>
        <x:v>0</x:v>
      </x:c>
      <x:c r="E506" s="55" t="n">
        <x:f>IF(AND(ISNUMBER(D506),INDEX('MEP amendments'!$T$7:$T$315,MATCH($M506,'MEP amendments'!$AD$7:$AD$315,0))="Yes"),1,0)</x:f>
        <x:v>1</x:v>
      </x:c>
      <x:c r="F506" s="55" t="str">
        <x:f>INDEX('MEP amendments'!$S$7:$S$315,MATCH($M506,'MEP amendments'!$AD$7:$AD$315,0))</x:f>
        <x:v>High</x:v>
      </x:c>
      <x:c r="G506" s="55" t="n">
        <x:f>COUNTIFS($A$7:$A$1047,A506,$B$7:$B$1047,B506,$E$7:$E$1047,1)</x:f>
        <x:v>9</x:v>
      </x:c>
      <x:c r="H506" s="68" t="n">
        <x:f>IF(E506=1,D506/G506,"")</x:f>
        <x:v>0</x:v>
      </x:c>
      <x:c r="I506" s="55" t="n">
        <x:f>IF(AND(E506=1,COUNTIFS($A$7:A506,A506,$B$7:B506,B506,$E$7:E506,1)=1),1,0)</x:f>
        <x:v>0</x:v>
      </x:c>
      <x:c r="J506" s="64" t="str">
        <x:v>Official amendment</x:v>
      </x:c>
      <x:c r="K506" s="62" t="str">
        <x:v>Named signatories to tabled amendment</x:v>
      </x:c>
      <x:c r="L506" s="55" t="str">
        <x:v>No</x:v>
      </x:c>
      <x:c r="M506" s="55" t="str">
        <x:v>PET-MEP-244</x:v>
      </x:c>
    </x:row>
    <x:row r="507" ht="34" customHeight="1">
      <x:c r="A507" s="60" t="str">
        <x:v>François-Xavier Bellamy</x:v>
      </x:c>
      <x:c r="B507" s="60" t="str">
        <x:v>Digital Omnibus</x:v>
      </x:c>
      <x:c r="C507" s="61" t="str">
        <x:v>Amendment 1275; Article 3 – paragraph 1 – point 10 Regulation (EU) 2016/679 Article 41a – paragraph 2 – point b</x:v>
      </x:c>
      <x:c r="D507" s="65" t="n">
        <x:f>IF(INDEX('MEP amendments'!$AE$7:$AE$315,MATCH($M507,'MEP amendments'!$AD$7:$AD$315,0))=1,INDEX('MEP amendments'!$P$7:$P$315,MATCH($M507,'MEP amendments'!$AD$7:$AD$315,0)),"")</x:f>
        <x:v>0</x:v>
      </x:c>
      <x:c r="E507" s="60" t="n">
        <x:f>IF(AND(ISNUMBER(D507),INDEX('MEP amendments'!$T$7:$T$315,MATCH($M507,'MEP amendments'!$AD$7:$AD$315,0))="Yes"),1,0)</x:f>
        <x:v>1</x:v>
      </x:c>
      <x:c r="F507" s="60" t="str">
        <x:f>INDEX('MEP amendments'!$S$7:$S$315,MATCH($M507,'MEP amendments'!$AD$7:$AD$315,0))</x:f>
        <x:v>High</x:v>
      </x:c>
      <x:c r="G507" s="60" t="n">
        <x:f>COUNTIFS($A$7:$A$1047,A507,$B$7:$B$1047,B507,$E$7:$E$1047,1)</x:f>
        <x:v>9</x:v>
      </x:c>
      <x:c r="H507" s="67" t="n">
        <x:f>IF(E507=1,D507/G507,"")</x:f>
        <x:v>0</x:v>
      </x:c>
      <x:c r="I507" s="60" t="n">
        <x:f>IF(AND(E507=1,COUNTIFS($A$7:A507,A507,$B$7:B507,B507,$E$7:E507,1)=1),1,0)</x:f>
        <x:v>0</x:v>
      </x:c>
      <x:c r="J507" s="63" t="str">
        <x:v>Official amendment</x:v>
      </x:c>
      <x:c r="K507" s="61" t="str">
        <x:v>Named signatories to tabled amendment</x:v>
      </x:c>
      <x:c r="L507" s="60" t="str">
        <x:v>No</x:v>
      </x:c>
      <x:c r="M507" s="60" t="str">
        <x:v>PET-MEP-246</x:v>
      </x:c>
    </x:row>
    <x:row r="508" ht="34" customHeight="1">
      <x:c r="A508" s="55" t="str">
        <x:v>François-Xavier Bellamy</x:v>
      </x:c>
      <x:c r="B508" s="55" t="str">
        <x:v>Digital Omnibus</x:v>
      </x:c>
      <x:c r="C508" s="62" t="str">
        <x:v>Amendment 1281; Article 3 – paragraph 1 – point 10 Regulation (EU) 2016/679 Article 41a – paragraph 2 – point ba (new)</x:v>
      </x:c>
      <x:c r="D508" s="66" t="n">
        <x:f>IF(INDEX('MEP amendments'!$AE$7:$AE$315,MATCH($M508,'MEP amendments'!$AD$7:$AD$315,0))=1,INDEX('MEP amendments'!$P$7:$P$315,MATCH($M508,'MEP amendments'!$AD$7:$AD$315,0)),"")</x:f>
        <x:v>1</x:v>
      </x:c>
      <x:c r="E508" s="55" t="n">
        <x:f>IF(AND(ISNUMBER(D508),INDEX('MEP amendments'!$T$7:$T$315,MATCH($M508,'MEP amendments'!$AD$7:$AD$315,0))="Yes"),1,0)</x:f>
        <x:v>1</x:v>
      </x:c>
      <x:c r="F508" s="55" t="str">
        <x:f>INDEX('MEP amendments'!$S$7:$S$315,MATCH($M508,'MEP amendments'!$AD$7:$AD$315,0))</x:f>
        <x:v>High</x:v>
      </x:c>
      <x:c r="G508" s="55" t="n">
        <x:f>COUNTIFS($A$7:$A$1047,A508,$B$7:$B$1047,B508,$E$7:$E$1047,1)</x:f>
        <x:v>9</x:v>
      </x:c>
      <x:c r="H508" s="68" t="n">
        <x:f>IF(E508=1,D508/G508,"")</x:f>
        <x:v>0.1111111111111111</x:v>
      </x:c>
      <x:c r="I508" s="55" t="n">
        <x:f>IF(AND(E508=1,COUNTIFS($A$7:A508,A508,$B$7:B508,B508,$E$7:E508,1)=1),1,0)</x:f>
        <x:v>0</x:v>
      </x:c>
      <x:c r="J508" s="64" t="str">
        <x:v>Official amendment</x:v>
      </x:c>
      <x:c r="K508" s="62" t="str">
        <x:v>Named signatories to tabled amendment</x:v>
      </x:c>
      <x:c r="L508" s="55" t="str">
        <x:v>No</x:v>
      </x:c>
      <x:c r="M508" s="55" t="str">
        <x:v>PET-MEP-252</x:v>
      </x:c>
    </x:row>
    <x:row r="509" ht="34" customHeight="1">
      <x:c r="A509" s="60" t="str">
        <x:v>François-Xavier Bellamy</x:v>
      </x:c>
      <x:c r="B509" s="60" t="str">
        <x:v>Digital Omnibus</x:v>
      </x:c>
      <x:c r="C509" s="61" t="str">
        <x:v>Amendment 1289; Article 3 – paragraph 1 – point 10 Regulation (EU) 2016/679 Article 41a – paragraph 3</x:v>
      </x:c>
      <x:c r="D509" s="65" t="n">
        <x:f>IF(INDEX('MEP amendments'!$AE$7:$AE$315,MATCH($M509,'MEP amendments'!$AD$7:$AD$315,0))=1,INDEX('MEP amendments'!$P$7:$P$315,MATCH($M509,'MEP amendments'!$AD$7:$AD$315,0)),"")</x:f>
        <x:v>1</x:v>
      </x:c>
      <x:c r="E509" s="60" t="n">
        <x:f>IF(AND(ISNUMBER(D509),INDEX('MEP amendments'!$T$7:$T$315,MATCH($M509,'MEP amendments'!$AD$7:$AD$315,0))="Yes"),1,0)</x:f>
        <x:v>1</x:v>
      </x:c>
      <x:c r="F509" s="60" t="str">
        <x:f>INDEX('MEP amendments'!$S$7:$S$315,MATCH($M509,'MEP amendments'!$AD$7:$AD$315,0))</x:f>
        <x:v>High</x:v>
      </x:c>
      <x:c r="G509" s="60" t="n">
        <x:f>COUNTIFS($A$7:$A$1047,A509,$B$7:$B$1047,B509,$E$7:$E$1047,1)</x:f>
        <x:v>9</x:v>
      </x:c>
      <x:c r="H509" s="67" t="n">
        <x:f>IF(E509=1,D509/G509,"")</x:f>
        <x:v>0.1111111111111111</x:v>
      </x:c>
      <x:c r="I509" s="60" t="n">
        <x:f>IF(AND(E509=1,COUNTIFS($A$7:A509,A509,$B$7:B509,B509,$E$7:E509,1)=1),1,0)</x:f>
        <x:v>0</x:v>
      </x:c>
      <x:c r="J509" s="63" t="str">
        <x:v>Official amendment</x:v>
      </x:c>
      <x:c r="K509" s="61" t="str">
        <x:v>Named signatories to tabled amendment</x:v>
      </x:c>
      <x:c r="L509" s="60" t="str">
        <x:v>No</x:v>
      </x:c>
      <x:c r="M509" s="60" t="str">
        <x:v>PET-MEP-260</x:v>
      </x:c>
    </x:row>
    <x:row r="510" ht="34" customHeight="1">
      <x:c r="A510" s="55" t="str">
        <x:v>François-Xavier Bellamy</x:v>
      </x:c>
      <x:c r="B510" s="55" t="str">
        <x:v>Digital Omnibus</x:v>
      </x:c>
      <x:c r="C510" s="62" t="str">
        <x:v>Amendment 1294; Article 3 – paragraph 1 – point 10 Regulation (EU) 2016/679 Article 41 new – paragraph 3</x:v>
      </x:c>
      <x:c r="D510" s="66" t="str">
        <x:f>IF(INDEX('MEP amendments'!$AE$7:$AE$315,MATCH($M510,'MEP amendments'!$AD$7:$AD$315,0))=1,INDEX('MEP amendments'!$P$7:$P$315,MATCH($M510,'MEP amendments'!$AD$7:$AD$315,0)),"")</x:f>
      </x:c>
      <x:c r="E510" s="55" t="n">
        <x:f>IF(AND(ISNUMBER(D510),INDEX('MEP amendments'!$T$7:$T$315,MATCH($M510,'MEP amendments'!$AD$7:$AD$315,0))="Yes"),1,0)</x:f>
        <x:v>0</x:v>
      </x:c>
      <x:c r="F510" s="55" t="str">
        <x:f>INDEX('MEP amendments'!$S$7:$S$315,MATCH($M510,'MEP amendments'!$AD$7:$AD$315,0))</x:f>
        <x:v>Low</x:v>
      </x:c>
      <x:c r="G510" s="55" t="n">
        <x:f>COUNTIFS($A$7:$A$1047,A510,$B$7:$B$1047,B510,$E$7:$E$1047,1)</x:f>
        <x:v>9</x:v>
      </x:c>
      <x:c r="H510" s="68" t="str">
        <x:f>IF(E510=1,D510/G510,"")</x:f>
      </x:c>
      <x:c r="I510" s="55" t="n">
        <x:f>IF(AND(E510=1,COUNTIFS($A$7:A510,A510,$B$7:B510,B510,$E$7:E510,1)=1),1,0)</x:f>
        <x:v>0</x:v>
      </x:c>
      <x:c r="J510" s="64" t="str">
        <x:v>Official amendment</x:v>
      </x:c>
      <x:c r="K510" s="62" t="str">
        <x:v>Named signatories to tabled amendment</x:v>
      </x:c>
      <x:c r="L510" s="55" t="str">
        <x:v>No</x:v>
      </x:c>
      <x:c r="M510" s="55" t="str">
        <x:v>PET-MEP-265</x:v>
      </x:c>
    </x:row>
    <x:row r="511" ht="34" customHeight="1">
      <x:c r="A511" s="60" t="str">
        <x:v>Henrik Dahl</x:v>
      </x:c>
      <x:c r="B511" s="60" t="str">
        <x:v>Digital Omnibus</x:v>
      </x:c>
      <x:c r="C511" s="61" t="str">
        <x:v>Amendment 216 — Recital 27</x:v>
      </x:c>
      <x:c r="D511" s="65" t="n">
        <x:f>IF(INDEX('MEP amendments'!$AE$7:$AE$315,MATCH($M511,'MEP amendments'!$AD$7:$AD$315,0))=1,INDEX('MEP amendments'!$P$7:$P$315,MATCH($M511,'MEP amendments'!$AD$7:$AD$315,0)),"")</x:f>
        <x:v>0</x:v>
      </x:c>
      <x:c r="E511" s="60" t="n">
        <x:f>IF(AND(ISNUMBER(D511),INDEX('MEP amendments'!$T$7:$T$315,MATCH($M511,'MEP amendments'!$AD$7:$AD$315,0))="Yes"),1,0)</x:f>
        <x:v>1</x:v>
      </x:c>
      <x:c r="F511" s="60" t="str">
        <x:f>INDEX('MEP amendments'!$S$7:$S$315,MATCH($M511,'MEP amendments'!$AD$7:$AD$315,0))</x:f>
        <x:v>Medium</x:v>
      </x:c>
      <x:c r="G511" s="60" t="n">
        <x:f>COUNTIFS($A$7:$A$1047,A511,$B$7:$B$1047,B511,$E$7:$E$1047,1)</x:f>
        <x:v>6</x:v>
      </x:c>
      <x:c r="H511" s="67" t="n">
        <x:f>IF(E511=1,D511/G511,"")</x:f>
        <x:v>0</x:v>
      </x:c>
      <x:c r="I511" s="60" t="n">
        <x:f>IF(AND(E511=1,COUNTIFS($A$7:A511,A511,$B$7:B511,B511,$E$7:E511,1)=1),1,0)</x:f>
        <x:v>1</x:v>
      </x:c>
      <x:c r="J511" s="63" t="str">
        <x:v>Official amendment</x:v>
      </x:c>
      <x:c r="K511" s="61" t="str">
        <x:v>Named signatory to tabled amendment</x:v>
      </x:c>
      <x:c r="L511" s="60" t="str">
        <x:v>No</x:v>
      </x:c>
      <x:c r="M511" s="60" t="str">
        <x:v>PET-MEP-99</x:v>
      </x:c>
    </x:row>
    <x:row r="512" ht="34" customHeight="1">
      <x:c r="A512" s="55" t="str">
        <x:v>Henrik Dahl</x:v>
      </x:c>
      <x:c r="B512" s="55" t="str">
        <x:v>Digital Omnibus</x:v>
      </x:c>
      <x:c r="C512" s="62" t="str">
        <x:v>Amendment 275 — Recital 31</x:v>
      </x:c>
      <x:c r="D512" s="66" t="n">
        <x:f>IF(INDEX('MEP amendments'!$AE$7:$AE$315,MATCH($M512,'MEP amendments'!$AD$7:$AD$315,0))=1,INDEX('MEP amendments'!$P$7:$P$315,MATCH($M512,'MEP amendments'!$AD$7:$AD$315,0)),"")</x:f>
        <x:v>-1</x:v>
      </x:c>
      <x:c r="E512" s="55" t="n">
        <x:f>IF(AND(ISNUMBER(D512),INDEX('MEP amendments'!$T$7:$T$315,MATCH($M512,'MEP amendments'!$AD$7:$AD$315,0))="Yes"),1,0)</x:f>
        <x:v>1</x:v>
      </x:c>
      <x:c r="F512" s="55" t="str">
        <x:f>INDEX('MEP amendments'!$S$7:$S$315,MATCH($M512,'MEP amendments'!$AD$7:$AD$315,0))</x:f>
        <x:v>High</x:v>
      </x:c>
      <x:c r="G512" s="55" t="n">
        <x:f>COUNTIFS($A$7:$A$1047,A512,$B$7:$B$1047,B512,$E$7:$E$1047,1)</x:f>
        <x:v>6</x:v>
      </x:c>
      <x:c r="H512" s="68" t="n">
        <x:f>IF(E512=1,D512/G512,"")</x:f>
        <x:v>-0.16666666666666666</x:v>
      </x:c>
      <x:c r="I512" s="55" t="n">
        <x:f>IF(AND(E512=1,COUNTIFS($A$7:A512,A512,$B$7:B512,B512,$E$7:E512,1)=1),1,0)</x:f>
        <x:v>0</x:v>
      </x:c>
      <x:c r="J512" s="64" t="str">
        <x:v>Official amendment</x:v>
      </x:c>
      <x:c r="K512" s="62" t="str">
        <x:v>Named signatory to tabled amendment</x:v>
      </x:c>
      <x:c r="L512" s="55" t="str">
        <x:v>No</x:v>
      </x:c>
      <x:c r="M512" s="55" t="str">
        <x:v>PET-MEP-122</x:v>
      </x:c>
    </x:row>
    <x:row r="513" ht="34" customHeight="1">
      <x:c r="A513" s="60" t="str">
        <x:v>Henrik Dahl</x:v>
      </x:c>
      <x:c r="B513" s="60" t="str">
        <x:v>Digital Omnibus</x:v>
      </x:c>
      <x:c r="C513" s="61" t="str">
        <x:v>Amendment 278 — Recital 31</x:v>
      </x:c>
      <x:c r="D513" s="65" t="n">
        <x:f>IF(INDEX('MEP amendments'!$AE$7:$AE$315,MATCH($M513,'MEP amendments'!$AD$7:$AD$315,0))=1,INDEX('MEP amendments'!$P$7:$P$315,MATCH($M513,'MEP amendments'!$AD$7:$AD$315,0)),"")</x:f>
        <x:v>0</x:v>
      </x:c>
      <x:c r="E513" s="60" t="n">
        <x:f>IF(AND(ISNUMBER(D513),INDEX('MEP amendments'!$T$7:$T$315,MATCH($M513,'MEP amendments'!$AD$7:$AD$315,0))="Yes"),1,0)</x:f>
        <x:v>1</x:v>
      </x:c>
      <x:c r="F513" s="60" t="str">
        <x:f>INDEX('MEP amendments'!$S$7:$S$315,MATCH($M513,'MEP amendments'!$AD$7:$AD$315,0))</x:f>
        <x:v>High</x:v>
      </x:c>
      <x:c r="G513" s="60" t="n">
        <x:f>COUNTIFS($A$7:$A$1047,A513,$B$7:$B$1047,B513,$E$7:$E$1047,1)</x:f>
        <x:v>6</x:v>
      </x:c>
      <x:c r="H513" s="67" t="n">
        <x:f>IF(E513=1,D513/G513,"")</x:f>
        <x:v>0</x:v>
      </x:c>
      <x:c r="I513" s="60" t="n">
        <x:f>IF(AND(E513=1,COUNTIFS($A$7:A513,A513,$B$7:B513,B513,$E$7:E513,1)=1),1,0)</x:f>
        <x:v>0</x:v>
      </x:c>
      <x:c r="J513" s="63" t="str">
        <x:v>Official amendment</x:v>
      </x:c>
      <x:c r="K513" s="61" t="str">
        <x:v>Named signatory to tabled amendment</x:v>
      </x:c>
      <x:c r="L513" s="60" t="str">
        <x:v>No</x:v>
      </x:c>
      <x:c r="M513" s="60" t="str">
        <x:v>PET-MEP-125</x:v>
      </x:c>
    </x:row>
    <x:row r="514" ht="34" customHeight="1">
      <x:c r="A514" s="55" t="str">
        <x:v>Henrik Dahl</x:v>
      </x:c>
      <x:c r="B514" s="55" t="str">
        <x:v>Digital Omnibus</x:v>
      </x:c>
      <x:c r="C514" s="62" t="str">
        <x:v>Amendment 608 — Article 1 – paragraph 1 – point 3 Regulation (EU) 2023/2854 Article 11 – paragraph 1</x:v>
      </x:c>
      <x:c r="D514" s="66" t="n">
        <x:f>IF(INDEX('MEP amendments'!$AE$7:$AE$315,MATCH($M514,'MEP amendments'!$AD$7:$AD$315,0))=1,INDEX('MEP amendments'!$P$7:$P$315,MATCH($M514,'MEP amendments'!$AD$7:$AD$315,0)),"")</x:f>
        <x:v>0</x:v>
      </x:c>
      <x:c r="E514" s="55" t="n">
        <x:f>IF(AND(ISNUMBER(D514),INDEX('MEP amendments'!$T$7:$T$315,MATCH($M514,'MEP amendments'!$AD$7:$AD$315,0))="Yes"),1,0)</x:f>
        <x:v>1</x:v>
      </x:c>
      <x:c r="F514" s="55" t="str">
        <x:f>INDEX('MEP amendments'!$S$7:$S$315,MATCH($M514,'MEP amendments'!$AD$7:$AD$315,0))</x:f>
        <x:v>High</x:v>
      </x:c>
      <x:c r="G514" s="55" t="n">
        <x:f>COUNTIFS($A$7:$A$1047,A514,$B$7:$B$1047,B514,$E$7:$E$1047,1)</x:f>
        <x:v>6</x:v>
      </x:c>
      <x:c r="H514" s="68" t="n">
        <x:f>IF(E514=1,D514/G514,"")</x:f>
        <x:v>0</x:v>
      </x:c>
      <x:c r="I514" s="55" t="n">
        <x:f>IF(AND(E514=1,COUNTIFS($A$7:A514,A514,$B$7:B514,B514,$E$7:E514,1)=1),1,0)</x:f>
        <x:v>0</x:v>
      </x:c>
      <x:c r="J514" s="64" t="str">
        <x:v>Official amendment</x:v>
      </x:c>
      <x:c r="K514" s="62" t="str">
        <x:v>Named signatory to tabled amendment</x:v>
      </x:c>
      <x:c r="L514" s="55" t="str">
        <x:v>No</x:v>
      </x:c>
      <x:c r="M514" s="55" t="str">
        <x:v>PET-MEP-157</x:v>
      </x:c>
    </x:row>
    <x:row r="515" ht="34" customHeight="1">
      <x:c r="A515" s="60" t="str">
        <x:v>Henrik Dahl</x:v>
      </x:c>
      <x:c r="B515" s="60" t="str">
        <x:v>Digital Omnibus</x:v>
      </x:c>
      <x:c r="C515" s="61" t="str">
        <x:v>New GDPR Article 25a; proposal Article 3(1)(7a)</x:v>
      </x:c>
      <x:c r="D515" s="65" t="n">
        <x:f>IF(INDEX('MEP amendments'!$AE$7:$AE$315,MATCH($M515,'MEP amendments'!$AD$7:$AD$315,0))=1,INDEX('MEP amendments'!$P$7:$P$315,MATCH($M515,'MEP amendments'!$AD$7:$AD$315,0)),"")</x:f>
        <x:v>2</x:v>
      </x:c>
      <x:c r="E515" s="60" t="n">
        <x:f>IF(AND(ISNUMBER(D515),INDEX('MEP amendments'!$T$7:$T$315,MATCH($M515,'MEP amendments'!$AD$7:$AD$315,0))="Yes"),1,0)</x:f>
        <x:v>1</x:v>
      </x:c>
      <x:c r="F515" s="60" t="str">
        <x:f>INDEX('MEP amendments'!$S$7:$S$315,MATCH($M515,'MEP amendments'!$AD$7:$AD$315,0))</x:f>
        <x:v>High</x:v>
      </x:c>
      <x:c r="G515" s="60" t="n">
        <x:f>COUNTIFS($A$7:$A$1047,A515,$B$7:$B$1047,B515,$E$7:$E$1047,1)</x:f>
        <x:v>6</x:v>
      </x:c>
      <x:c r="H515" s="67" t="n">
        <x:f>IF(E515=1,D515/G515,"")</x:f>
        <x:v>0.3333333333333333</x:v>
      </x:c>
      <x:c r="I515" s="60" t="n">
        <x:f>IF(AND(E515=1,COUNTIFS($A$7:A515,A515,$B$7:B515,B515,$E$7:E515,1)=1),1,0)</x:f>
        <x:v>0</x:v>
      </x:c>
      <x:c r="J515" s="63" t="str">
        <x:v>Official amendment</x:v>
      </x:c>
      <x:c r="K515" s="61" t="str">
        <x:v>Named joint proposers/signatories</x:v>
      </x:c>
      <x:c r="L515" s="60" t="str">
        <x:v>Yes</x:v>
      </x:c>
      <x:c r="M515" s="60" t="str">
        <x:v>PET-MEP-207</x:v>
      </x:c>
    </x:row>
    <x:row r="516" ht="34" customHeight="1">
      <x:c r="A516" s="55" t="str">
        <x:v>Henrik Dahl</x:v>
      </x:c>
      <x:c r="B516" s="55" t="str">
        <x:v>Digital Omnibus</x:v>
      </x:c>
      <x:c r="C516" s="62" t="str">
        <x:v>Proposed GDPR Article 41a(1); proposal Article 3(1)(10); read with Amendment 1260</x:v>
      </x:c>
      <x:c r="D516" s="66" t="str">
        <x:f>IF(INDEX('MEP amendments'!$AE$7:$AE$315,MATCH($M516,'MEP amendments'!$AD$7:$AD$315,0))=1,INDEX('MEP amendments'!$P$7:$P$315,MATCH($M516,'MEP amendments'!$AD$7:$AD$315,0)),"")</x:f>
      </x:c>
      <x:c r="E516" s="55" t="n">
        <x:f>IF(AND(ISNUMBER(D516),INDEX('MEP amendments'!$T$7:$T$315,MATCH($M516,'MEP amendments'!$AD$7:$AD$315,0))="Yes"),1,0)</x:f>
        <x:v>0</x:v>
      </x:c>
      <x:c r="F516" s="55" t="str">
        <x:f>INDEX('MEP amendments'!$S$7:$S$315,MATCH($M516,'MEP amendments'!$AD$7:$AD$315,0))</x:f>
        <x:v>Medium</x:v>
      </x:c>
      <x:c r="G516" s="55" t="n">
        <x:f>COUNTIFS($A$7:$A$1047,A516,$B$7:$B$1047,B516,$E$7:$E$1047,1)</x:f>
        <x:v>6</x:v>
      </x:c>
      <x:c r="H516" s="68" t="str">
        <x:f>IF(E516=1,D516/G516,"")</x:f>
      </x:c>
      <x:c r="I516" s="55" t="n">
        <x:f>IF(AND(E516=1,COUNTIFS($A$7:A516,A516,$B$7:B516,B516,$E$7:E516,1)=1),1,0)</x:f>
        <x:v>0</x:v>
      </x:c>
      <x:c r="J516" s="64" t="str">
        <x:v>Official amendment</x:v>
      </x:c>
      <x:c r="K516" s="62" t="str">
        <x:v>Named individual proposer</x:v>
      </x:c>
      <x:c r="L516" s="55" t="str">
        <x:v>No</x:v>
      </x:c>
      <x:c r="M516" s="55" t="str">
        <x:v>PET-MEP-228</x:v>
      </x:c>
    </x:row>
    <x:row r="517" ht="34" customHeight="1">
      <x:c r="A517" s="60" t="str">
        <x:v>Henrik Dahl</x:v>
      </x:c>
      <x:c r="B517" s="60" t="str">
        <x:v>Digital Omnibus</x:v>
      </x:c>
      <x:c r="C517" s="61" t="str">
        <x:v>Amendment 1278; Article 3 – paragraph 1 – point 10 Regulation (EU) 2016/679 Article 41a – paragraph 2 – point b</x:v>
      </x:c>
      <x:c r="D517" s="65" t="str">
        <x:f>IF(INDEX('MEP amendments'!$AE$7:$AE$315,MATCH($M517,'MEP amendments'!$AD$7:$AD$315,0))=1,INDEX('MEP amendments'!$P$7:$P$315,MATCH($M517,'MEP amendments'!$AD$7:$AD$315,0)),"")</x:f>
      </x:c>
      <x:c r="E517" s="60" t="n">
        <x:f>IF(AND(ISNUMBER(D517),INDEX('MEP amendments'!$T$7:$T$315,MATCH($M517,'MEP amendments'!$AD$7:$AD$315,0))="Yes"),1,0)</x:f>
        <x:v>0</x:v>
      </x:c>
      <x:c r="F517" s="60" t="str">
        <x:f>INDEX('MEP amendments'!$S$7:$S$315,MATCH($M517,'MEP amendments'!$AD$7:$AD$315,0))</x:f>
        <x:v>Low</x:v>
      </x:c>
      <x:c r="G517" s="60" t="n">
        <x:f>COUNTIFS($A$7:$A$1047,A517,$B$7:$B$1047,B517,$E$7:$E$1047,1)</x:f>
        <x:v>6</x:v>
      </x:c>
      <x:c r="H517" s="67" t="str">
        <x:f>IF(E517=1,D517/G517,"")</x:f>
      </x:c>
      <x:c r="I517" s="60" t="n">
        <x:f>IF(AND(E517=1,COUNTIFS($A$7:A517,A517,$B$7:B517,B517,$E$7:E517,1)=1),1,0)</x:f>
        <x:v>0</x:v>
      </x:c>
      <x:c r="J517" s="63" t="str">
        <x:v>Official amendment</x:v>
      </x:c>
      <x:c r="K517" s="61" t="str">
        <x:v>Named signatories to tabled amendment</x:v>
      </x:c>
      <x:c r="L517" s="60" t="str">
        <x:v>No</x:v>
      </x:c>
      <x:c r="M517" s="60" t="str">
        <x:v>PET-MEP-249</x:v>
      </x:c>
    </x:row>
    <x:row r="518" ht="34" customHeight="1">
      <x:c r="A518" s="55" t="str">
        <x:v>Henrik Dahl</x:v>
      </x:c>
      <x:c r="B518" s="55" t="str">
        <x:v>Digital Omnibus</x:v>
      </x:c>
      <x:c r="C518" s="62" t="str">
        <x:v>Amendment 1290; Article 3 – paragraph 1 – point 10 Regulation (EU) 2016/679 Article 41a – paragraph 3</x:v>
      </x:c>
      <x:c r="D518" s="66" t="str">
        <x:f>IF(INDEX('MEP amendments'!$AE$7:$AE$315,MATCH($M518,'MEP amendments'!$AD$7:$AD$315,0))=1,INDEX('MEP amendments'!$P$7:$P$315,MATCH($M518,'MEP amendments'!$AD$7:$AD$315,0)),"")</x:f>
      </x:c>
      <x:c r="E518" s="55" t="n">
        <x:f>IF(AND(ISNUMBER(D518),INDEX('MEP amendments'!$T$7:$T$315,MATCH($M518,'MEP amendments'!$AD$7:$AD$315,0))="Yes"),1,0)</x:f>
        <x:v>0</x:v>
      </x:c>
      <x:c r="F518" s="55" t="str">
        <x:f>INDEX('MEP amendments'!$S$7:$S$315,MATCH($M518,'MEP amendments'!$AD$7:$AD$315,0))</x:f>
        <x:v>Low</x:v>
      </x:c>
      <x:c r="G518" s="55" t="n">
        <x:f>COUNTIFS($A$7:$A$1047,A518,$B$7:$B$1047,B518,$E$7:$E$1047,1)</x:f>
        <x:v>6</x:v>
      </x:c>
      <x:c r="H518" s="68" t="str">
        <x:f>IF(E518=1,D518/G518,"")</x:f>
      </x:c>
      <x:c r="I518" s="55" t="n">
        <x:f>IF(AND(E518=1,COUNTIFS($A$7:A518,A518,$B$7:B518,B518,$E$7:E518,1)=1),1,0)</x:f>
        <x:v>0</x:v>
      </x:c>
      <x:c r="J518" s="64" t="str">
        <x:v>Official amendment</x:v>
      </x:c>
      <x:c r="K518" s="62" t="str">
        <x:v>Named signatories to tabled amendment</x:v>
      </x:c>
      <x:c r="L518" s="55" t="str">
        <x:v>No</x:v>
      </x:c>
      <x:c r="M518" s="55" t="str">
        <x:v>PET-MEP-261</x:v>
      </x:c>
    </x:row>
    <x:row r="519" ht="34" customHeight="1">
      <x:c r="A519" s="60" t="str">
        <x:v>Henrik Dahl</x:v>
      </x:c>
      <x:c r="B519" s="60" t="str">
        <x:v>Digital Omnibus</x:v>
      </x:c>
      <x:c r="C519" s="61" t="str">
        <x:v>Amendment 1302; Article 3 – paragraph 1 – point 10 a (new) Regulation (EU) 2016/679 Article 41b (new)</x:v>
      </x:c>
      <x:c r="D519" s="65" t="n">
        <x:f>IF(INDEX('MEP amendments'!$AE$7:$AE$315,MATCH($M519,'MEP amendments'!$AD$7:$AD$315,0))=1,INDEX('MEP amendments'!$P$7:$P$315,MATCH($M519,'MEP amendments'!$AD$7:$AD$315,0)),"")</x:f>
        <x:v>2</x:v>
      </x:c>
      <x:c r="E519" s="60" t="n">
        <x:f>IF(AND(ISNUMBER(D519),INDEX('MEP amendments'!$T$7:$T$315,MATCH($M519,'MEP amendments'!$AD$7:$AD$315,0))="Yes"),1,0)</x:f>
        <x:v>1</x:v>
      </x:c>
      <x:c r="F519" s="60" t="str">
        <x:f>INDEX('MEP amendments'!$S$7:$S$315,MATCH($M519,'MEP amendments'!$AD$7:$AD$315,0))</x:f>
        <x:v>High</x:v>
      </x:c>
      <x:c r="G519" s="60" t="n">
        <x:f>COUNTIFS($A$7:$A$1047,A519,$B$7:$B$1047,B519,$E$7:$E$1047,1)</x:f>
        <x:v>6</x:v>
      </x:c>
      <x:c r="H519" s="67" t="n">
        <x:f>IF(E519=1,D519/G519,"")</x:f>
        <x:v>0.3333333333333333</x:v>
      </x:c>
      <x:c r="I519" s="60" t="n">
        <x:f>IF(AND(E519=1,COUNTIFS($A$7:A519,A519,$B$7:B519,B519,$E$7:E519,1)=1),1,0)</x:f>
        <x:v>0</x:v>
      </x:c>
      <x:c r="J519" s="63" t="str">
        <x:v>Official amendment</x:v>
      </x:c>
      <x:c r="K519" s="61" t="str">
        <x:v>Named signatories to tabled amendment</x:v>
      </x:c>
      <x:c r="L519" s="60" t="str">
        <x:v>Yes</x:v>
      </x:c>
      <x:c r="M519" s="60" t="str">
        <x:v>PET-MEP-273</x:v>
      </x:c>
    </x:row>
    <x:row r="520" ht="34" customHeight="1">
      <x:c r="A520" s="55" t="str">
        <x:v>Irena Joveva</x:v>
      </x:c>
      <x:c r="B520" s="55" t="str">
        <x:v>Digital Omnibus</x:v>
      </x:c>
      <x:c r="C520" s="62" t="str">
        <x:v>Amendment 217 — Recital 27</x:v>
      </x:c>
      <x:c r="D520" s="66" t="str">
        <x:f>IF(INDEX('MEP amendments'!$AE$7:$AE$315,MATCH($M520,'MEP amendments'!$AD$7:$AD$315,0))=1,INDEX('MEP amendments'!$P$7:$P$315,MATCH($M520,'MEP amendments'!$AD$7:$AD$315,0)),"")</x:f>
      </x:c>
      <x:c r="E520" s="55" t="n">
        <x:f>IF(AND(ISNUMBER(D520),INDEX('MEP amendments'!$T$7:$T$315,MATCH($M520,'MEP amendments'!$AD$7:$AD$315,0))="Yes"),1,0)</x:f>
        <x:v>0</x:v>
      </x:c>
      <x:c r="F520" s="55" t="str">
        <x:f>INDEX('MEP amendments'!$S$7:$S$315,MATCH($M520,'MEP amendments'!$AD$7:$AD$315,0))</x:f>
        <x:v>Medium</x:v>
      </x:c>
      <x:c r="G520" s="55" t="n">
        <x:f>COUNTIFS($A$7:$A$1047,A520,$B$7:$B$1047,B520,$E$7:$E$1047,1)</x:f>
        <x:v>15</x:v>
      </x:c>
      <x:c r="H520" s="68" t="str">
        <x:f>IF(E520=1,D520/G520,"")</x:f>
      </x:c>
      <x:c r="I520" s="55" t="n">
        <x:f>IF(AND(E520=1,COUNTIFS($A$7:A520,A520,$B$7:B520,B520,$E$7:E520,1)=1),1,0)</x:f>
        <x:v>0</x:v>
      </x:c>
      <x:c r="J520" s="64" t="str">
        <x:v>Official amendment</x:v>
      </x:c>
      <x:c r="K520" s="62" t="str">
        <x:v>Named signatory to tabled amendment</x:v>
      </x:c>
      <x:c r="L520" s="55" t="str">
        <x:v>No</x:v>
      </x:c>
      <x:c r="M520" s="55" t="str">
        <x:v>PET-MEP-100</x:v>
      </x:c>
    </x:row>
    <x:row r="521" ht="34" customHeight="1">
      <x:c r="A521" s="60" t="str">
        <x:v>Irena Joveva</x:v>
      </x:c>
      <x:c r="B521" s="60" t="str">
        <x:v>Digital Omnibus</x:v>
      </x:c>
      <x:c r="C521" s="61" t="str">
        <x:v>Amendment 225 — Recital 27 a (new)</x:v>
      </x:c>
      <x:c r="D521" s="65" t="n">
        <x:f>IF(INDEX('MEP amendments'!$AE$7:$AE$315,MATCH($M521,'MEP amendments'!$AD$7:$AD$315,0))=1,INDEX('MEP amendments'!$P$7:$P$315,MATCH($M521,'MEP amendments'!$AD$7:$AD$315,0)),"")</x:f>
        <x:v>2</x:v>
      </x:c>
      <x:c r="E521" s="60" t="n">
        <x:f>IF(AND(ISNUMBER(D521),INDEX('MEP amendments'!$T$7:$T$315,MATCH($M521,'MEP amendments'!$AD$7:$AD$315,0))="Yes"),1,0)</x:f>
        <x:v>1</x:v>
      </x:c>
      <x:c r="F521" s="60" t="str">
        <x:f>INDEX('MEP amendments'!$S$7:$S$315,MATCH($M521,'MEP amendments'!$AD$7:$AD$315,0))</x:f>
        <x:v>High</x:v>
      </x:c>
      <x:c r="G521" s="60" t="n">
        <x:f>COUNTIFS($A$7:$A$1047,A521,$B$7:$B$1047,B521,$E$7:$E$1047,1)</x:f>
        <x:v>15</x:v>
      </x:c>
      <x:c r="H521" s="67" t="n">
        <x:f>IF(E521=1,D521/G521,"")</x:f>
        <x:v>0.13333333333333333</x:v>
      </x:c>
      <x:c r="I521" s="60" t="n">
        <x:f>IF(AND(E521=1,COUNTIFS($A$7:A521,A521,$B$7:B521,B521,$E$7:E521,1)=1),1,0)</x:f>
        <x:v>1</x:v>
      </x:c>
      <x:c r="J521" s="63" t="str">
        <x:v>Official amendment</x:v>
      </x:c>
      <x:c r="K521" s="61" t="str">
        <x:v>Named signatory to tabled amendment</x:v>
      </x:c>
      <x:c r="L521" s="60" t="str">
        <x:v>No</x:v>
      </x:c>
      <x:c r="M521" s="60" t="str">
        <x:v>PET-MEP-106</x:v>
      </x:c>
    </x:row>
    <x:row r="522" ht="34" customHeight="1">
      <x:c r="A522" s="55" t="str">
        <x:v>Irena Joveva</x:v>
      </x:c>
      <x:c r="B522" s="55" t="str">
        <x:v>Digital Omnibus</x:v>
      </x:c>
      <x:c r="C522" s="62" t="str">
        <x:v>Amendment 272 — Recital 31</x:v>
      </x:c>
      <x:c r="D522" s="66" t="str">
        <x:f>IF(INDEX('MEP amendments'!$AE$7:$AE$315,MATCH($M522,'MEP amendments'!$AD$7:$AD$315,0))=1,INDEX('MEP amendments'!$P$7:$P$315,MATCH($M522,'MEP amendments'!$AD$7:$AD$315,0)),"")</x:f>
      </x:c>
      <x:c r="E522" s="55" t="n">
        <x:f>IF(AND(ISNUMBER(D522),INDEX('MEP amendments'!$T$7:$T$315,MATCH($M522,'MEP amendments'!$AD$7:$AD$315,0))="Yes"),1,0)</x:f>
        <x:v>0</x:v>
      </x:c>
      <x:c r="F522" s="55" t="str">
        <x:f>INDEX('MEP amendments'!$S$7:$S$315,MATCH($M522,'MEP amendments'!$AD$7:$AD$315,0))</x:f>
        <x:v>Medium</x:v>
      </x:c>
      <x:c r="G522" s="55" t="n">
        <x:f>COUNTIFS($A$7:$A$1047,A522,$B$7:$B$1047,B522,$E$7:$E$1047,1)</x:f>
        <x:v>15</x:v>
      </x:c>
      <x:c r="H522" s="68" t="str">
        <x:f>IF(E522=1,D522/G522,"")</x:f>
      </x:c>
      <x:c r="I522" s="55" t="n">
        <x:f>IF(AND(E522=1,COUNTIFS($A$7:A522,A522,$B$7:B522,B522,$E$7:E522,1)=1),1,0)</x:f>
        <x:v>0</x:v>
      </x:c>
      <x:c r="J522" s="64" t="str">
        <x:v>Official amendment</x:v>
      </x:c>
      <x:c r="K522" s="62" t="str">
        <x:v>Named signatory to tabled amendment</x:v>
      </x:c>
      <x:c r="L522" s="55" t="str">
        <x:v>No</x:v>
      </x:c>
      <x:c r="M522" s="55" t="str">
        <x:v>PET-MEP-119</x:v>
      </x:c>
    </x:row>
    <x:row r="523" ht="34" customHeight="1">
      <x:c r="A523" s="60" t="str">
        <x:v>Irena Joveva</x:v>
      </x:c>
      <x:c r="B523" s="60" t="str">
        <x:v>Digital Omnibus</x:v>
      </x:c>
      <x:c r="C523" s="61" t="str">
        <x:v>Amendment 315 — Recital 34</x:v>
      </x:c>
      <x:c r="D523" s="65" t="n">
        <x:f>IF(INDEX('MEP amendments'!$AE$7:$AE$315,MATCH($M523,'MEP amendments'!$AD$7:$AD$315,0))=1,INDEX('MEP amendments'!$P$7:$P$315,MATCH($M523,'MEP amendments'!$AD$7:$AD$315,0)),"")</x:f>
        <x:v>0</x:v>
      </x:c>
      <x:c r="E523" s="60" t="n">
        <x:f>IF(AND(ISNUMBER(D523),INDEX('MEP amendments'!$T$7:$T$315,MATCH($M523,'MEP amendments'!$AD$7:$AD$315,0))="Yes"),1,0)</x:f>
        <x:v>1</x:v>
      </x:c>
      <x:c r="F523" s="60" t="str">
        <x:f>INDEX('MEP amendments'!$S$7:$S$315,MATCH($M523,'MEP amendments'!$AD$7:$AD$315,0))</x:f>
        <x:v>Medium</x:v>
      </x:c>
      <x:c r="G523" s="60" t="n">
        <x:f>COUNTIFS($A$7:$A$1047,A523,$B$7:$B$1047,B523,$E$7:$E$1047,1)</x:f>
        <x:v>15</x:v>
      </x:c>
      <x:c r="H523" s="67" t="n">
        <x:f>IF(E523=1,D523/G523,"")</x:f>
        <x:v>0</x:v>
      </x:c>
      <x:c r="I523" s="60" t="n">
        <x:f>IF(AND(E523=1,COUNTIFS($A$7:A523,A523,$B$7:B523,B523,$E$7:E523,1)=1),1,0)</x:f>
        <x:v>0</x:v>
      </x:c>
      <x:c r="J523" s="63" t="str">
        <x:v>Official amendment</x:v>
      </x:c>
      <x:c r="K523" s="61" t="str">
        <x:v>Named signatory to tabled amendment</x:v>
      </x:c>
      <x:c r="L523" s="60" t="str">
        <x:v>No</x:v>
      </x:c>
      <x:c r="M523" s="60" t="str">
        <x:v>PET-MEP-133</x:v>
      </x:c>
    </x:row>
    <x:row r="524" ht="34" customHeight="1">
      <x:c r="A524" s="55" t="str">
        <x:v>Irena Joveva</x:v>
      </x:c>
      <x:c r="B524" s="55" t="str">
        <x:v>Digital Omnibus</x:v>
      </x:c>
      <x:c r="C524" s="62" t="str">
        <x:v>Amendment 448; Recital 44 – paragraph 4</x:v>
      </x:c>
      <x:c r="D524" s="66" t="n">
        <x:f>IF(INDEX('MEP amendments'!$AE$7:$AE$315,MATCH($M524,'MEP amendments'!$AD$7:$AD$315,0))=1,INDEX('MEP amendments'!$P$7:$P$315,MATCH($M524,'MEP amendments'!$AD$7:$AD$315,0)),"")</x:f>
        <x:v>2</x:v>
      </x:c>
      <x:c r="E524" s="55" t="n">
        <x:f>IF(AND(ISNUMBER(D524),INDEX('MEP amendments'!$T$7:$T$315,MATCH($M524,'MEP amendments'!$AD$7:$AD$315,0))="Yes"),1,0)</x:f>
        <x:v>1</x:v>
      </x:c>
      <x:c r="F524" s="55" t="str">
        <x:f>INDEX('MEP amendments'!$S$7:$S$315,MATCH($M524,'MEP amendments'!$AD$7:$AD$315,0))</x:f>
        <x:v>High</x:v>
      </x:c>
      <x:c r="G524" s="55" t="n">
        <x:f>COUNTIFS($A$7:$A$1047,A524,$B$7:$B$1047,B524,$E$7:$E$1047,1)</x:f>
        <x:v>15</x:v>
      </x:c>
      <x:c r="H524" s="68" t="n">
        <x:f>IF(E524=1,D524/G524,"")</x:f>
        <x:v>0.13333333333333333</x:v>
      </x:c>
      <x:c r="I524" s="55" t="n">
        <x:f>IF(AND(E524=1,COUNTIFS($A$7:A524,A524,$B$7:B524,B524,$E$7:E524,1)=1),1,0)</x:f>
        <x:v>0</x:v>
      </x:c>
      <x:c r="J524" s="64" t="str">
        <x:v>Official amendment</x:v>
      </x:c>
      <x:c r="K524" s="62" t="str">
        <x:v>Named signatory to tabled amendment</x:v>
      </x:c>
      <x:c r="L524" s="55" t="str">
        <x:v>No</x:v>
      </x:c>
      <x:c r="M524" s="55" t="str">
        <x:v>PET-MEP-146</x:v>
      </x:c>
    </x:row>
    <x:row r="525" ht="34" customHeight="1">
      <x:c r="A525" s="60" t="str">
        <x:v>Irena Joveva</x:v>
      </x:c>
      <x:c r="B525" s="60" t="str">
        <x:v>Digital Omnibus</x:v>
      </x:c>
      <x:c r="C525" s="61" t="str">
        <x:v>Amendment 464; Recital 46</x:v>
      </x:c>
      <x:c r="D525" s="65" t="n">
        <x:f>IF(INDEX('MEP amendments'!$AE$7:$AE$315,MATCH($M525,'MEP amendments'!$AD$7:$AD$315,0))=1,INDEX('MEP amendments'!$P$7:$P$315,MATCH($M525,'MEP amendments'!$AD$7:$AD$315,0)),"")</x:f>
        <x:v>2</x:v>
      </x:c>
      <x:c r="E525" s="60" t="n">
        <x:f>IF(AND(ISNUMBER(D525),INDEX('MEP amendments'!$T$7:$T$315,MATCH($M525,'MEP amendments'!$AD$7:$AD$315,0))="Yes"),1,0)</x:f>
        <x:v>1</x:v>
      </x:c>
      <x:c r="F525" s="60" t="str">
        <x:f>INDEX('MEP amendments'!$S$7:$S$315,MATCH($M525,'MEP amendments'!$AD$7:$AD$315,0))</x:f>
        <x:v>High</x:v>
      </x:c>
      <x:c r="G525" s="60" t="n">
        <x:f>COUNTIFS($A$7:$A$1047,A525,$B$7:$B$1047,B525,$E$7:$E$1047,1)</x:f>
        <x:v>15</x:v>
      </x:c>
      <x:c r="H525" s="67" t="n">
        <x:f>IF(E525=1,D525/G525,"")</x:f>
        <x:v>0.13333333333333333</x:v>
      </x:c>
      <x:c r="I525" s="60" t="n">
        <x:f>IF(AND(E525=1,COUNTIFS($A$7:A525,A525,$B$7:B525,B525,$E$7:E525,1)=1),1,0)</x:f>
        <x:v>0</x:v>
      </x:c>
      <x:c r="J525" s="63" t="str">
        <x:v>Official amendment</x:v>
      </x:c>
      <x:c r="K525" s="61" t="str">
        <x:v>Named signatory to tabled amendment</x:v>
      </x:c>
      <x:c r="L525" s="60" t="str">
        <x:v>Yes</x:v>
      </x:c>
      <x:c r="M525" s="60" t="str">
        <x:v>PET-MEP-148</x:v>
      </x:c>
    </x:row>
    <x:row r="526" ht="34" customHeight="1">
      <x:c r="A526" s="55" t="str">
        <x:v>Irena Joveva</x:v>
      </x:c>
      <x:c r="B526" s="55" t="str">
        <x:v>Digital Omnibus</x:v>
      </x:c>
      <x:c r="C526" s="62" t="str">
        <x:v>Amendment 645 — Article 1 – paragraph 1 – point 7 Regulation (EU) 2023/2854 Article 15a – paragraph 2</x:v>
      </x:c>
      <x:c r="D526" s="66" t="n">
        <x:f>IF(INDEX('MEP amendments'!$AE$7:$AE$315,MATCH($M526,'MEP amendments'!$AD$7:$AD$315,0))=1,INDEX('MEP amendments'!$P$7:$P$315,MATCH($M526,'MEP amendments'!$AD$7:$AD$315,0)),"")</x:f>
        <x:v>2</x:v>
      </x:c>
      <x:c r="E526" s="55" t="n">
        <x:f>IF(AND(ISNUMBER(D526),INDEX('MEP amendments'!$T$7:$T$315,MATCH($M526,'MEP amendments'!$AD$7:$AD$315,0))="Yes"),1,0)</x:f>
        <x:v>1</x:v>
      </x:c>
      <x:c r="F526" s="55" t="str">
        <x:f>INDEX('MEP amendments'!$S$7:$S$315,MATCH($M526,'MEP amendments'!$AD$7:$AD$315,0))</x:f>
        <x:v>High</x:v>
      </x:c>
      <x:c r="G526" s="55" t="n">
        <x:f>COUNTIFS($A$7:$A$1047,A526,$B$7:$B$1047,B526,$E$7:$E$1047,1)</x:f>
        <x:v>15</x:v>
      </x:c>
      <x:c r="H526" s="68" t="n">
        <x:f>IF(E526=1,D526/G526,"")</x:f>
        <x:v>0.13333333333333333</x:v>
      </x:c>
      <x:c r="I526" s="55" t="n">
        <x:f>IF(AND(E526=1,COUNTIFS($A$7:A526,A526,$B$7:B526,B526,$E$7:E526,1)=1),1,0)</x:f>
        <x:v>0</x:v>
      </x:c>
      <x:c r="J526" s="64" t="str">
        <x:v>Official amendment</x:v>
      </x:c>
      <x:c r="K526" s="62" t="str">
        <x:v>Named signatory to tabled amendment</x:v>
      </x:c>
      <x:c r="L526" s="55" t="str">
        <x:v>No</x:v>
      </x:c>
      <x:c r="M526" s="55" t="str">
        <x:v>PET-MEP-161</x:v>
      </x:c>
    </x:row>
    <x:row r="527" ht="34" customHeight="1">
      <x:c r="A527" s="60" t="str">
        <x:v>Irena Joveva</x:v>
      </x:c>
      <x:c r="B527" s="60" t="str">
        <x:v>Digital Omnibus</x:v>
      </x:c>
      <x:c r="C527" s="61" t="str">
        <x:v>Amendment 771 — Article 1 – paragraph 1 – point 18 Regulation (EU) 2023/2854 Article 32f – paragraph 5a (new)</x:v>
      </x:c>
      <x:c r="D527" s="65" t="n">
        <x:f>IF(INDEX('MEP amendments'!$AE$7:$AE$315,MATCH($M527,'MEP amendments'!$AD$7:$AD$315,0))=1,INDEX('MEP amendments'!$P$7:$P$315,MATCH($M527,'MEP amendments'!$AD$7:$AD$315,0)),"")</x:f>
        <x:v>0</x:v>
      </x:c>
      <x:c r="E527" s="60" t="n">
        <x:f>IF(AND(ISNUMBER(D527),INDEX('MEP amendments'!$T$7:$T$315,MATCH($M527,'MEP amendments'!$AD$7:$AD$315,0))="Yes"),1,0)</x:f>
        <x:v>1</x:v>
      </x:c>
      <x:c r="F527" s="60" t="str">
        <x:f>INDEX('MEP amendments'!$S$7:$S$315,MATCH($M527,'MEP amendments'!$AD$7:$AD$315,0))</x:f>
        <x:v>High</x:v>
      </x:c>
      <x:c r="G527" s="60" t="n">
        <x:f>COUNTIFS($A$7:$A$1047,A527,$B$7:$B$1047,B527,$E$7:$E$1047,1)</x:f>
        <x:v>15</x:v>
      </x:c>
      <x:c r="H527" s="67" t="n">
        <x:f>IF(E527=1,D527/G527,"")</x:f>
        <x:v>0</x:v>
      </x:c>
      <x:c r="I527" s="60" t="n">
        <x:f>IF(AND(E527=1,COUNTIFS($A$7:A527,A527,$B$7:B527,B527,$E$7:E527,1)=1),1,0)</x:f>
        <x:v>0</x:v>
      </x:c>
      <x:c r="J527" s="63" t="str">
        <x:v>Official amendment</x:v>
      </x:c>
      <x:c r="K527" s="61" t="str">
        <x:v>Named signatory to tabled amendment</x:v>
      </x:c>
      <x:c r="L527" s="60" t="str">
        <x:v>No</x:v>
      </x:c>
      <x:c r="M527" s="60" t="str">
        <x:v>PET-MEP-169</x:v>
      </x:c>
    </x:row>
    <x:row r="528" ht="34" customHeight="1">
      <x:c r="A528" s="55" t="str">
        <x:v>Irena Joveva</x:v>
      </x:c>
      <x:c r="B528" s="55" t="str">
        <x:v>Digital Omnibus</x:v>
      </x:c>
      <x:c r="C528" s="62" t="str">
        <x:v>Amendment 977: new GDPR Art4(38a)</x:v>
      </x:c>
      <x:c r="D528" s="66" t="n">
        <x:f>IF(INDEX('MEP amendments'!$AE$7:$AE$315,MATCH($M528,'MEP amendments'!$AD$7:$AD$315,0))=1,INDEX('MEP amendments'!$P$7:$P$315,MATCH($M528,'MEP amendments'!$AD$7:$AD$315,0)),"")</x:f>
        <x:v>0</x:v>
      </x:c>
      <x:c r="E528" s="55" t="n">
        <x:f>IF(AND(ISNUMBER(D528),INDEX('MEP amendments'!$T$7:$T$315,MATCH($M528,'MEP amendments'!$AD$7:$AD$315,0))="Yes"),1,0)</x:f>
        <x:v>1</x:v>
      </x:c>
      <x:c r="F528" s="55" t="str">
        <x:f>INDEX('MEP amendments'!$S$7:$S$315,MATCH($M528,'MEP amendments'!$AD$7:$AD$315,0))</x:f>
        <x:v>Medium</x:v>
      </x:c>
      <x:c r="G528" s="55" t="n">
        <x:f>COUNTIFS($A$7:$A$1047,A528,$B$7:$B$1047,B528,$E$7:$E$1047,1)</x:f>
        <x:v>15</x:v>
      </x:c>
      <x:c r="H528" s="68" t="n">
        <x:f>IF(E528=1,D528/G528,"")</x:f>
        <x:v>0</x:v>
      </x:c>
      <x:c r="I528" s="55" t="n">
        <x:f>IF(AND(E528=1,COUNTIFS($A$7:A528,A528,$B$7:B528,B528,$E$7:E528,1)=1),1,0)</x:f>
        <x:v>0</x:v>
      </x:c>
      <x:c r="J528" s="64" t="str">
        <x:v>Official amendment</x:v>
      </x:c>
      <x:c r="K528" s="62" t="str">
        <x:v>Named joint proposers/signatories</x:v>
      </x:c>
      <x:c r="L528" s="55" t="str">
        <x:v>No</x:v>
      </x:c>
      <x:c r="M528" s="55" t="str">
        <x:v>PET-MEP-191</x:v>
      </x:c>
    </x:row>
    <x:row r="529" ht="34" customHeight="1">
      <x:c r="A529" s="60" t="str">
        <x:v>Irena Joveva</x:v>
      </x:c>
      <x:c r="B529" s="60" t="str">
        <x:v>Digital Omnibus</x:v>
      </x:c>
      <x:c r="C529" s="61" t="str">
        <x:v>GDPR Article 25(1)–(2); proposal Article 3(1)(7a)</x:v>
      </x:c>
      <x:c r="D529" s="65" t="n">
        <x:f>IF(INDEX('MEP amendments'!$AE$7:$AE$315,MATCH($M529,'MEP amendments'!$AD$7:$AD$315,0))=1,INDEX('MEP amendments'!$P$7:$P$315,MATCH($M529,'MEP amendments'!$AD$7:$AD$315,0)),"")</x:f>
        <x:v>0</x:v>
      </x:c>
      <x:c r="E529" s="60" t="n">
        <x:f>IF(AND(ISNUMBER(D529),INDEX('MEP amendments'!$T$7:$T$315,MATCH($M529,'MEP amendments'!$AD$7:$AD$315,0))="Yes"),1,0)</x:f>
        <x:v>1</x:v>
      </x:c>
      <x:c r="F529" s="60" t="str">
        <x:f>INDEX('MEP amendments'!$S$7:$S$315,MATCH($M529,'MEP amendments'!$AD$7:$AD$315,0))</x:f>
        <x:v>High</x:v>
      </x:c>
      <x:c r="G529" s="60" t="n">
        <x:f>COUNTIFS($A$7:$A$1047,A529,$B$7:$B$1047,B529,$E$7:$E$1047,1)</x:f>
        <x:v>15</x:v>
      </x:c>
      <x:c r="H529" s="67" t="n">
        <x:f>IF(E529=1,D529/G529,"")</x:f>
        <x:v>0</x:v>
      </x:c>
      <x:c r="I529" s="60" t="n">
        <x:f>IF(AND(E529=1,COUNTIFS($A$7:A529,A529,$B$7:B529,B529,$E$7:E529,1)=1),1,0)</x:f>
        <x:v>0</x:v>
      </x:c>
      <x:c r="J529" s="63" t="str">
        <x:v>Official amendment</x:v>
      </x:c>
      <x:c r="K529" s="61" t="str">
        <x:v>Named joint proposers/signatories</x:v>
      </x:c>
      <x:c r="L529" s="60" t="str">
        <x:v>No</x:v>
      </x:c>
      <x:c r="M529" s="60" t="str">
        <x:v>PET-MEP-208</x:v>
      </x:c>
    </x:row>
    <x:row r="530" ht="34" customHeight="1">
      <x:c r="A530" s="55" t="str">
        <x:v>Irena Joveva</x:v>
      </x:c>
      <x:c r="B530" s="55" t="str">
        <x:v>Digital Omnibus</x:v>
      </x:c>
      <x:c r="C530" s="62" t="str">
        <x:v>Proposed GDPR Article 41a; proposal Article 3(1)(10)</x:v>
      </x:c>
      <x:c r="D530" s="66" t="str">
        <x:f>IF(INDEX('MEP amendments'!$AE$7:$AE$315,MATCH($M530,'MEP amendments'!$AD$7:$AD$315,0))=1,INDEX('MEP amendments'!$P$7:$P$315,MATCH($M530,'MEP amendments'!$AD$7:$AD$315,0)),"")</x:f>
      </x:c>
      <x:c r="E530" s="55" t="n">
        <x:f>IF(AND(ISNUMBER(D530),INDEX('MEP amendments'!$T$7:$T$315,MATCH($M530,'MEP amendments'!$AD$7:$AD$315,0))="Yes"),1,0)</x:f>
        <x:v>0</x:v>
      </x:c>
      <x:c r="F530" s="55" t="str">
        <x:f>INDEX('MEP amendments'!$S$7:$S$315,MATCH($M530,'MEP amendments'!$AD$7:$AD$315,0))</x:f>
        <x:v>Medium</x:v>
      </x:c>
      <x:c r="G530" s="55" t="n">
        <x:f>COUNTIFS($A$7:$A$1047,A530,$B$7:$B$1047,B530,$E$7:$E$1047,1)</x:f>
        <x:v>15</x:v>
      </x:c>
      <x:c r="H530" s="68" t="str">
        <x:f>IF(E530=1,D530/G530,"")</x:f>
      </x:c>
      <x:c r="I530" s="55" t="n">
        <x:f>IF(AND(E530=1,COUNTIFS($A$7:A530,A530,$B$7:B530,B530,$E$7:E530,1)=1),1,0)</x:f>
        <x:v>0</x:v>
      </x:c>
      <x:c r="J530" s="64" t="str">
        <x:v>Official amendment</x:v>
      </x:c>
      <x:c r="K530" s="62" t="str">
        <x:v>Named joint proposers/signatories</x:v>
      </x:c>
      <x:c r="L530" s="55" t="str">
        <x:v>No</x:v>
      </x:c>
      <x:c r="M530" s="55" t="str">
        <x:v>PET-MEP-216</x:v>
      </x:c>
    </x:row>
    <x:row r="531" ht="34" customHeight="1">
      <x:c r="A531" s="60" t="str">
        <x:v>Irena Joveva</x:v>
      </x:c>
      <x:c r="B531" s="60" t="str">
        <x:v>Digital Omnibus</x:v>
      </x:c>
      <x:c r="C531" s="61" t="str">
        <x:v>New GDPR Article 29a; proposal Article 3(1)(10) introductory part</x:v>
      </x:c>
      <x:c r="D531" s="65" t="n">
        <x:f>IF(INDEX('MEP amendments'!$AE$7:$AE$315,MATCH($M531,'MEP amendments'!$AD$7:$AD$315,0))=1,INDEX('MEP amendments'!$P$7:$P$315,MATCH($M531,'MEP amendments'!$AD$7:$AD$315,0)),"")</x:f>
        <x:v>2</x:v>
      </x:c>
      <x:c r="E531" s="60" t="n">
        <x:f>IF(AND(ISNUMBER(D531),INDEX('MEP amendments'!$T$7:$T$315,MATCH($M531,'MEP amendments'!$AD$7:$AD$315,0))="Yes"),1,0)</x:f>
        <x:v>1</x:v>
      </x:c>
      <x:c r="F531" s="60" t="str">
        <x:f>INDEX('MEP amendments'!$S$7:$S$315,MATCH($M531,'MEP amendments'!$AD$7:$AD$315,0))</x:f>
        <x:v>High</x:v>
      </x:c>
      <x:c r="G531" s="60" t="n">
        <x:f>COUNTIFS($A$7:$A$1047,A531,$B$7:$B$1047,B531,$E$7:$E$1047,1)</x:f>
        <x:v>15</x:v>
      </x:c>
      <x:c r="H531" s="67" t="n">
        <x:f>IF(E531=1,D531/G531,"")</x:f>
        <x:v>0.13333333333333333</x:v>
      </x:c>
      <x:c r="I531" s="60" t="n">
        <x:f>IF(AND(E531=1,COUNTIFS($A$7:A531,A531,$B$7:B531,B531,$E$7:E531,1)=1),1,0)</x:f>
        <x:v>0</x:v>
      </x:c>
      <x:c r="J531" s="63" t="str">
        <x:v>Official amendment</x:v>
      </x:c>
      <x:c r="K531" s="61" t="str">
        <x:v>Named joint proposers/signatories</x:v>
      </x:c>
      <x:c r="L531" s="60" t="str">
        <x:v>No</x:v>
      </x:c>
      <x:c r="M531" s="60" t="str">
        <x:v>PET-MEP-220</x:v>
      </x:c>
    </x:row>
    <x:row r="532" ht="34" customHeight="1">
      <x:c r="A532" s="55" t="str">
        <x:v>Irena Joveva</x:v>
      </x:c>
      <x:c r="B532" s="55" t="str">
        <x:v>Digital Omnibus</x:v>
      </x:c>
      <x:c r="C532" s="62" t="str">
        <x:v>Amendment 1264; Article 3 – paragraph 1 – point 10 Regulation (EU) 2016/679 Article 41a – paragraph 2</x:v>
      </x:c>
      <x:c r="D532" s="66" t="str">
        <x:f>IF(INDEX('MEP amendments'!$AE$7:$AE$315,MATCH($M532,'MEP amendments'!$AD$7:$AD$315,0))=1,INDEX('MEP amendments'!$P$7:$P$315,MATCH($M532,'MEP amendments'!$AD$7:$AD$315,0)),"")</x:f>
      </x:c>
      <x:c r="E532" s="55" t="n">
        <x:f>IF(AND(ISNUMBER(D532),INDEX('MEP amendments'!$T$7:$T$315,MATCH($M532,'MEP amendments'!$AD$7:$AD$315,0))="Yes"),1,0)</x:f>
        <x:v>0</x:v>
      </x:c>
      <x:c r="F532" s="55" t="str">
        <x:f>INDEX('MEP amendments'!$S$7:$S$315,MATCH($M532,'MEP amendments'!$AD$7:$AD$315,0))</x:f>
        <x:v>Low</x:v>
      </x:c>
      <x:c r="G532" s="55" t="n">
        <x:f>COUNTIFS($A$7:$A$1047,A532,$B$7:$B$1047,B532,$E$7:$E$1047,1)</x:f>
        <x:v>15</x:v>
      </x:c>
      <x:c r="H532" s="68" t="str">
        <x:f>IF(E532=1,D532/G532,"")</x:f>
      </x:c>
      <x:c r="I532" s="55" t="n">
        <x:f>IF(AND(E532=1,COUNTIFS($A$7:A532,A532,$B$7:B532,B532,$E$7:E532,1)=1),1,0)</x:f>
        <x:v>0</x:v>
      </x:c>
      <x:c r="J532" s="64" t="str">
        <x:v>Official amendment</x:v>
      </x:c>
      <x:c r="K532" s="62" t="str">
        <x:v>Named signatories to tabled amendment</x:v>
      </x:c>
      <x:c r="L532" s="55" t="str">
        <x:v>No</x:v>
      </x:c>
      <x:c r="M532" s="55" t="str">
        <x:v>PET-MEP-235</x:v>
      </x:c>
    </x:row>
    <x:row r="533" ht="34" customHeight="1">
      <x:c r="A533" s="60" t="str">
        <x:v>Irena Joveva</x:v>
      </x:c>
      <x:c r="B533" s="60" t="str">
        <x:v>Digital Omnibus</x:v>
      </x:c>
      <x:c r="C533" s="61" t="str">
        <x:v>Amendment 1266; Article 3 – paragraph 1 – point 10 Regulation (EU) 2016/679 Article 41a – paragraph 2 – point a</x:v>
      </x:c>
      <x:c r="D533" s="65" t="str">
        <x:f>IF(INDEX('MEP amendments'!$AE$7:$AE$315,MATCH($M533,'MEP amendments'!$AD$7:$AD$315,0))=1,INDEX('MEP amendments'!$P$7:$P$315,MATCH($M533,'MEP amendments'!$AD$7:$AD$315,0)),"")</x:f>
      </x:c>
      <x:c r="E533" s="60" t="n">
        <x:f>IF(AND(ISNUMBER(D533),INDEX('MEP amendments'!$T$7:$T$315,MATCH($M533,'MEP amendments'!$AD$7:$AD$315,0))="Yes"),1,0)</x:f>
        <x:v>0</x:v>
      </x:c>
      <x:c r="F533" s="60" t="str">
        <x:f>INDEX('MEP amendments'!$S$7:$S$315,MATCH($M533,'MEP amendments'!$AD$7:$AD$315,0))</x:f>
        <x:v>Low</x:v>
      </x:c>
      <x:c r="G533" s="60" t="n">
        <x:f>COUNTIFS($A$7:$A$1047,A533,$B$7:$B$1047,B533,$E$7:$E$1047,1)</x:f>
        <x:v>15</x:v>
      </x:c>
      <x:c r="H533" s="67" t="str">
        <x:f>IF(E533=1,D533/G533,"")</x:f>
      </x:c>
      <x:c r="I533" s="60" t="n">
        <x:f>IF(AND(E533=1,COUNTIFS($A$7:A533,A533,$B$7:B533,B533,$E$7:E533,1)=1),1,0)</x:f>
        <x:v>0</x:v>
      </x:c>
      <x:c r="J533" s="63" t="str">
        <x:v>Official amendment</x:v>
      </x:c>
      <x:c r="K533" s="61" t="str">
        <x:v>Named signatories to tabled amendment</x:v>
      </x:c>
      <x:c r="L533" s="60" t="str">
        <x:v>No</x:v>
      </x:c>
      <x:c r="M533" s="60" t="str">
        <x:v>PET-MEP-237</x:v>
      </x:c>
    </x:row>
    <x:row r="534" ht="34" customHeight="1">
      <x:c r="A534" s="55" t="str">
        <x:v>Irena Joveva</x:v>
      </x:c>
      <x:c r="B534" s="55" t="str">
        <x:v>Digital Omnibus</x:v>
      </x:c>
      <x:c r="C534" s="62" t="str">
        <x:v>Amendment 1272; Article 3 – paragraph 1 – point 10 Regulation (EU) 2016/679 Article 41a – paragraph 2 – point b</x:v>
      </x:c>
      <x:c r="D534" s="66" t="str">
        <x:f>IF(INDEX('MEP amendments'!$AE$7:$AE$315,MATCH($M534,'MEP amendments'!$AD$7:$AD$315,0))=1,INDEX('MEP amendments'!$P$7:$P$315,MATCH($M534,'MEP amendments'!$AD$7:$AD$315,0)),"")</x:f>
      </x:c>
      <x:c r="E534" s="55" t="n">
        <x:f>IF(AND(ISNUMBER(D534),INDEX('MEP amendments'!$T$7:$T$315,MATCH($M534,'MEP amendments'!$AD$7:$AD$315,0))="Yes"),1,0)</x:f>
        <x:v>0</x:v>
      </x:c>
      <x:c r="F534" s="55" t="str">
        <x:f>INDEX('MEP amendments'!$S$7:$S$315,MATCH($M534,'MEP amendments'!$AD$7:$AD$315,0))</x:f>
        <x:v>Low</x:v>
      </x:c>
      <x:c r="G534" s="55" t="n">
        <x:f>COUNTIFS($A$7:$A$1047,A534,$B$7:$B$1047,B534,$E$7:$E$1047,1)</x:f>
        <x:v>15</x:v>
      </x:c>
      <x:c r="H534" s="68" t="str">
        <x:f>IF(E534=1,D534/G534,"")</x:f>
      </x:c>
      <x:c r="I534" s="55" t="n">
        <x:f>IF(AND(E534=1,COUNTIFS($A$7:A534,A534,$B$7:B534,B534,$E$7:E534,1)=1),1,0)</x:f>
        <x:v>0</x:v>
      </x:c>
      <x:c r="J534" s="64" t="str">
        <x:v>Official amendment</x:v>
      </x:c>
      <x:c r="K534" s="62" t="str">
        <x:v>Named signatories to tabled amendment</x:v>
      </x:c>
      <x:c r="L534" s="55" t="str">
        <x:v>No</x:v>
      </x:c>
      <x:c r="M534" s="55" t="str">
        <x:v>PET-MEP-243</x:v>
      </x:c>
    </x:row>
    <x:row r="535" ht="34" customHeight="1">
      <x:c r="A535" s="60" t="str">
        <x:v>Irena Joveva</x:v>
      </x:c>
      <x:c r="B535" s="60" t="str">
        <x:v>Digital Omnibus</x:v>
      </x:c>
      <x:c r="C535" s="61" t="str">
        <x:v>Amendment 1286; Article 3 – paragraph 1 – point 10 Regulation (EU) 2016/679 Article 41a – paragraph 3</x:v>
      </x:c>
      <x:c r="D535" s="65" t="str">
        <x:f>IF(INDEX('MEP amendments'!$AE$7:$AE$315,MATCH($M535,'MEP amendments'!$AD$7:$AD$315,0))=1,INDEX('MEP amendments'!$P$7:$P$315,MATCH($M535,'MEP amendments'!$AD$7:$AD$315,0)),"")</x:f>
      </x:c>
      <x:c r="E535" s="60" t="n">
        <x:f>IF(AND(ISNUMBER(D535),INDEX('MEP amendments'!$T$7:$T$315,MATCH($M535,'MEP amendments'!$AD$7:$AD$315,0))="Yes"),1,0)</x:f>
        <x:v>0</x:v>
      </x:c>
      <x:c r="F535" s="60" t="str">
        <x:f>INDEX('MEP amendments'!$S$7:$S$315,MATCH($M535,'MEP amendments'!$AD$7:$AD$315,0))</x:f>
        <x:v>Low</x:v>
      </x:c>
      <x:c r="G535" s="60" t="n">
        <x:f>COUNTIFS($A$7:$A$1047,A535,$B$7:$B$1047,B535,$E$7:$E$1047,1)</x:f>
        <x:v>15</x:v>
      </x:c>
      <x:c r="H535" s="67" t="str">
        <x:f>IF(E535=1,D535/G535,"")</x:f>
      </x:c>
      <x:c r="I535" s="60" t="n">
        <x:f>IF(AND(E535=1,COUNTIFS($A$7:A535,A535,$B$7:B535,B535,$E$7:E535,1)=1),1,0)</x:f>
        <x:v>0</x:v>
      </x:c>
      <x:c r="J535" s="63" t="str">
        <x:v>Official amendment</x:v>
      </x:c>
      <x:c r="K535" s="61" t="str">
        <x:v>Named signatories to tabled amendment</x:v>
      </x:c>
      <x:c r="L535" s="60" t="str">
        <x:v>No</x:v>
      </x:c>
      <x:c r="M535" s="60" t="str">
        <x:v>PET-MEP-257</x:v>
      </x:c>
    </x:row>
    <x:row r="536" ht="34" customHeight="1">
      <x:c r="A536" s="55" t="str">
        <x:v>Irena Joveva</x:v>
      </x:c>
      <x:c r="B536" s="55" t="str">
        <x:v>Digital Omnibus</x:v>
      </x:c>
      <x:c r="C536" s="62" t="str">
        <x:v>Amendment 1295; Article 3 – paragraph 1 – point 10 Regulation (EU) 2016/679 Article 41a – paragraph 4</x:v>
      </x:c>
      <x:c r="D536" s="66" t="n">
        <x:f>IF(INDEX('MEP amendments'!$AE$7:$AE$315,MATCH($M536,'MEP amendments'!$AD$7:$AD$315,0))=1,INDEX('MEP amendments'!$P$7:$P$315,MATCH($M536,'MEP amendments'!$AD$7:$AD$315,0)),"")</x:f>
        <x:v>0</x:v>
      </x:c>
      <x:c r="E536" s="55" t="n">
        <x:f>IF(AND(ISNUMBER(D536),INDEX('MEP amendments'!$T$7:$T$315,MATCH($M536,'MEP amendments'!$AD$7:$AD$315,0))="Yes"),1,0)</x:f>
        <x:v>1</x:v>
      </x:c>
      <x:c r="F536" s="55" t="str">
        <x:f>INDEX('MEP amendments'!$S$7:$S$315,MATCH($M536,'MEP amendments'!$AD$7:$AD$315,0))</x:f>
        <x:v>High</x:v>
      </x:c>
      <x:c r="G536" s="55" t="n">
        <x:f>COUNTIFS($A$7:$A$1047,A536,$B$7:$B$1047,B536,$E$7:$E$1047,1)</x:f>
        <x:v>15</x:v>
      </x:c>
      <x:c r="H536" s="68" t="n">
        <x:f>IF(E536=1,D536/G536,"")</x:f>
        <x:v>0</x:v>
      </x:c>
      <x:c r="I536" s="55" t="n">
        <x:f>IF(AND(E536=1,COUNTIFS($A$7:A536,A536,$B$7:B536,B536,$E$7:E536,1)=1),1,0)</x:f>
        <x:v>0</x:v>
      </x:c>
      <x:c r="J536" s="64" t="str">
        <x:v>Official amendment</x:v>
      </x:c>
      <x:c r="K536" s="62" t="str">
        <x:v>Named signatories to tabled amendment</x:v>
      </x:c>
      <x:c r="L536" s="55" t="str">
        <x:v>No</x:v>
      </x:c>
      <x:c r="M536" s="55" t="str">
        <x:v>PET-MEP-266</x:v>
      </x:c>
    </x:row>
    <x:row r="537" ht="34" customHeight="1">
      <x:c r="A537" s="60" t="str">
        <x:v>Irena Joveva</x:v>
      </x:c>
      <x:c r="B537" s="60" t="str">
        <x:v>Digital Omnibus</x:v>
      </x:c>
      <x:c r="C537" s="61" t="str">
        <x:v>Amendment 1299; Article 3 – paragraph 1 – point 10 Regulation (EU) 2016/679 Article 41a – paragraph 5</x:v>
      </x:c>
      <x:c r="D537" s="65" t="n">
        <x:f>IF(INDEX('MEP amendments'!$AE$7:$AE$315,MATCH($M537,'MEP amendments'!$AD$7:$AD$315,0))=1,INDEX('MEP amendments'!$P$7:$P$315,MATCH($M537,'MEP amendments'!$AD$7:$AD$315,0)),"")</x:f>
        <x:v>0</x:v>
      </x:c>
      <x:c r="E537" s="60" t="n">
        <x:f>IF(AND(ISNUMBER(D537),INDEX('MEP amendments'!$T$7:$T$315,MATCH($M537,'MEP amendments'!$AD$7:$AD$315,0))="Yes"),1,0)</x:f>
        <x:v>1</x:v>
      </x:c>
      <x:c r="F537" s="60" t="str">
        <x:f>INDEX('MEP amendments'!$S$7:$S$315,MATCH($M537,'MEP amendments'!$AD$7:$AD$315,0))</x:f>
        <x:v>High</x:v>
      </x:c>
      <x:c r="G537" s="60" t="n">
        <x:f>COUNTIFS($A$7:$A$1047,A537,$B$7:$B$1047,B537,$E$7:$E$1047,1)</x:f>
        <x:v>15</x:v>
      </x:c>
      <x:c r="H537" s="67" t="n">
        <x:f>IF(E537=1,D537/G537,"")</x:f>
        <x:v>0</x:v>
      </x:c>
      <x:c r="I537" s="60" t="n">
        <x:f>IF(AND(E537=1,COUNTIFS($A$7:A537,A537,$B$7:B537,B537,$E$7:E537,1)=1),1,0)</x:f>
        <x:v>0</x:v>
      </x:c>
      <x:c r="J537" s="63" t="str">
        <x:v>Official amendment</x:v>
      </x:c>
      <x:c r="K537" s="61" t="str">
        <x:v>Named signatories to tabled amendment</x:v>
      </x:c>
      <x:c r="L537" s="60" t="str">
        <x:v>No</x:v>
      </x:c>
      <x:c r="M537" s="60" t="str">
        <x:v>PET-MEP-270</x:v>
      </x:c>
    </x:row>
    <x:row r="538" ht="34" customHeight="1">
      <x:c r="A538" s="55" t="str">
        <x:v>Irena Joveva</x:v>
      </x:c>
      <x:c r="B538" s="55" t="str">
        <x:v>Digital Omnibus</x:v>
      </x:c>
      <x:c r="C538" s="62" t="str">
        <x:v>Amendment 1534; Article 3 – paragraph 1 – point 15 Regulation (EU) 2016/679 Article 88b – paragraph 6</x:v>
      </x:c>
      <x:c r="D538" s="66" t="n">
        <x:f>IF(INDEX('MEP amendments'!$AE$7:$AE$315,MATCH($M538,'MEP amendments'!$AD$7:$AD$315,0))=1,INDEX('MEP amendments'!$P$7:$P$315,MATCH($M538,'MEP amendments'!$AD$7:$AD$315,0)),"")</x:f>
        <x:v>2</x:v>
      </x:c>
      <x:c r="E538" s="55" t="n">
        <x:f>IF(AND(ISNUMBER(D538),INDEX('MEP amendments'!$T$7:$T$315,MATCH($M538,'MEP amendments'!$AD$7:$AD$315,0))="Yes"),1,0)</x:f>
        <x:v>1</x:v>
      </x:c>
      <x:c r="F538" s="55" t="str">
        <x:f>INDEX('MEP amendments'!$S$7:$S$315,MATCH($M538,'MEP amendments'!$AD$7:$AD$315,0))</x:f>
        <x:v>High</x:v>
      </x:c>
      <x:c r="G538" s="55" t="n">
        <x:f>COUNTIFS($A$7:$A$1047,A538,$B$7:$B$1047,B538,$E$7:$E$1047,1)</x:f>
        <x:v>15</x:v>
      </x:c>
      <x:c r="H538" s="68" t="n">
        <x:f>IF(E538=1,D538/G538,"")</x:f>
        <x:v>0.13333333333333333</x:v>
      </x:c>
      <x:c r="I538" s="55" t="n">
        <x:f>IF(AND(E538=1,COUNTIFS($A$7:A538,A538,$B$7:B538,B538,$E$7:E538,1)=1),1,0)</x:f>
        <x:v>0</x:v>
      </x:c>
      <x:c r="J538" s="64" t="str">
        <x:v>Official amendment</x:v>
      </x:c>
      <x:c r="K538" s="62" t="str">
        <x:v>Named signatories to tabled amendment</x:v>
      </x:c>
      <x:c r="L538" s="55" t="str">
        <x:v>No</x:v>
      </x:c>
      <x:c r="M538" s="55" t="str">
        <x:v>PET-MEP-283</x:v>
      </x:c>
    </x:row>
    <x:row r="539" ht="34" customHeight="1">
      <x:c r="A539" s="60" t="str">
        <x:v>Irena Joveva</x:v>
      </x:c>
      <x:c r="B539" s="60" t="str">
        <x:v>Digital Omnibus</x:v>
      </x:c>
      <x:c r="C539" s="61" t="str">
        <x:v>Amendment 1560; Article 3 – paragraph 1 – point 15 Regulation (EU) 2016/679 Article 88c – paragraph 1</x:v>
      </x:c>
      <x:c r="D539" s="65" t="n">
        <x:f>IF(INDEX('MEP amendments'!$AE$7:$AE$315,MATCH($M539,'MEP amendments'!$AD$7:$AD$315,0))=1,INDEX('MEP amendments'!$P$7:$P$315,MATCH($M539,'MEP amendments'!$AD$7:$AD$315,0)),"")</x:f>
        <x:v>2</x:v>
      </x:c>
      <x:c r="E539" s="60" t="n">
        <x:f>IF(AND(ISNUMBER(D539),INDEX('MEP amendments'!$T$7:$T$315,MATCH($M539,'MEP amendments'!$AD$7:$AD$315,0))="Yes"),1,0)</x:f>
        <x:v>1</x:v>
      </x:c>
      <x:c r="F539" s="60" t="str">
        <x:f>INDEX('MEP amendments'!$S$7:$S$315,MATCH($M539,'MEP amendments'!$AD$7:$AD$315,0))</x:f>
        <x:v>High</x:v>
      </x:c>
      <x:c r="G539" s="60" t="n">
        <x:f>COUNTIFS($A$7:$A$1047,A539,$B$7:$B$1047,B539,$E$7:$E$1047,1)</x:f>
        <x:v>15</x:v>
      </x:c>
      <x:c r="H539" s="67" t="n">
        <x:f>IF(E539=1,D539/G539,"")</x:f>
        <x:v>0.13333333333333333</x:v>
      </x:c>
      <x:c r="I539" s="60" t="n">
        <x:f>IF(AND(E539=1,COUNTIFS($A$7:A539,A539,$B$7:B539,B539,$E$7:E539,1)=1),1,0)</x:f>
        <x:v>0</x:v>
      </x:c>
      <x:c r="J539" s="63" t="str">
        <x:v>Official amendment</x:v>
      </x:c>
      <x:c r="K539" s="61" t="str">
        <x:v>Named signatories to tabled amendment</x:v>
      </x:c>
      <x:c r="L539" s="60" t="str">
        <x:v>No</x:v>
      </x:c>
      <x:c r="M539" s="60" t="str">
        <x:v>PET-MEP-284</x:v>
      </x:c>
    </x:row>
    <x:row r="540" ht="34" customHeight="1">
      <x:c r="A540" s="55" t="str">
        <x:v>Irena Joveva</x:v>
      </x:c>
      <x:c r="B540" s="55" t="str">
        <x:v>Digital Omnibus</x:v>
      </x:c>
      <x:c r="C540" s="62" t="str">
        <x:v>Amendment 1574; Article 3(1)(15); GDPR Article 88c(2a) (new)</x:v>
      </x:c>
      <x:c r="D540" s="66" t="n">
        <x:f>IF(INDEX('MEP amendments'!$AE$7:$AE$315,MATCH($M540,'MEP amendments'!$AD$7:$AD$315,0))=1,INDEX('MEP amendments'!$P$7:$P$315,MATCH($M540,'MEP amendments'!$AD$7:$AD$315,0)),"")</x:f>
        <x:v>1</x:v>
      </x:c>
      <x:c r="E540" s="55" t="n">
        <x:f>IF(AND(ISNUMBER(D540),INDEX('MEP amendments'!$T$7:$T$315,MATCH($M540,'MEP amendments'!$AD$7:$AD$315,0))="Yes"),1,0)</x:f>
        <x:v>1</x:v>
      </x:c>
      <x:c r="F540" s="55" t="str">
        <x:f>INDEX('MEP amendments'!$S$7:$S$315,MATCH($M540,'MEP amendments'!$AD$7:$AD$315,0))</x:f>
        <x:v>High</x:v>
      </x:c>
      <x:c r="G540" s="55" t="n">
        <x:f>COUNTIFS($A$7:$A$1047,A540,$B$7:$B$1047,B540,$E$7:$E$1047,1)</x:f>
        <x:v>15</x:v>
      </x:c>
      <x:c r="H540" s="68" t="n">
        <x:f>IF(E540=1,D540/G540,"")</x:f>
        <x:v>0.06666666666666667</x:v>
      </x:c>
      <x:c r="I540" s="55" t="n">
        <x:f>IF(AND(E540=1,COUNTIFS($A$7:A540,A540,$B$7:B540,B540,$E$7:E540,1)=1),1,0)</x:f>
        <x:v>0</x:v>
      </x:c>
      <x:c r="J540" s="64" t="str">
        <x:v>Official amendment</x:v>
      </x:c>
      <x:c r="K540" s="62" t="str">
        <x:v>Named signatories to tabled amendment</x:v>
      </x:c>
      <x:c r="L540" s="55" t="str">
        <x:v>No</x:v>
      </x:c>
      <x:c r="M540" s="55" t="str">
        <x:v>PET-MEP-285</x:v>
      </x:c>
    </x:row>
    <x:row r="541" ht="34" customHeight="1">
      <x:c r="A541" s="60" t="str">
        <x:v>Irena Joveva</x:v>
      </x:c>
      <x:c r="B541" s="60" t="str">
        <x:v>Digital Omnibus</x:v>
      </x:c>
      <x:c r="C541" s="61" t="str">
        <x:v>Amendment 1576; Article 3(1)(15); GDPR Article 88c(2c) (new)</x:v>
      </x:c>
      <x:c r="D541" s="65" t="n">
        <x:f>IF(INDEX('MEP amendments'!$AE$7:$AE$315,MATCH($M541,'MEP amendments'!$AD$7:$AD$315,0))=1,INDEX('MEP amendments'!$P$7:$P$315,MATCH($M541,'MEP amendments'!$AD$7:$AD$315,0)),"")</x:f>
        <x:v>1</x:v>
      </x:c>
      <x:c r="E541" s="60" t="n">
        <x:f>IF(AND(ISNUMBER(D541),INDEX('MEP amendments'!$T$7:$T$315,MATCH($M541,'MEP amendments'!$AD$7:$AD$315,0))="Yes"),1,0)</x:f>
        <x:v>1</x:v>
      </x:c>
      <x:c r="F541" s="60" t="str">
        <x:f>INDEX('MEP amendments'!$S$7:$S$315,MATCH($M541,'MEP amendments'!$AD$7:$AD$315,0))</x:f>
        <x:v>High</x:v>
      </x:c>
      <x:c r="G541" s="60" t="n">
        <x:f>COUNTIFS($A$7:$A$1047,A541,$B$7:$B$1047,B541,$E$7:$E$1047,1)</x:f>
        <x:v>15</x:v>
      </x:c>
      <x:c r="H541" s="67" t="n">
        <x:f>IF(E541=1,D541/G541,"")</x:f>
        <x:v>0.06666666666666667</x:v>
      </x:c>
      <x:c r="I541" s="60" t="n">
        <x:f>IF(AND(E541=1,COUNTIFS($A$7:A541,A541,$B$7:B541,B541,$E$7:E541,1)=1),1,0)</x:f>
        <x:v>0</x:v>
      </x:c>
      <x:c r="J541" s="63" t="str">
        <x:v>Official amendment</x:v>
      </x:c>
      <x:c r="K541" s="61" t="str">
        <x:v>Named signatories to tabled amendment</x:v>
      </x:c>
      <x:c r="L541" s="60" t="str">
        <x:v>No</x:v>
      </x:c>
      <x:c r="M541" s="60" t="str">
        <x:v>PET-MEP-286</x:v>
      </x:c>
    </x:row>
    <x:row r="542" ht="34" customHeight="1">
      <x:c r="A542" s="55" t="str">
        <x:v>Jan Farský</x:v>
      </x:c>
      <x:c r="B542" s="55" t="str">
        <x:v>Digital Omnibus</x:v>
      </x:c>
      <x:c r="C542" s="62" t="str">
        <x:v>Amendment 278 — Recital 31</x:v>
      </x:c>
      <x:c r="D542" s="66" t="n">
        <x:f>IF(INDEX('MEP amendments'!$AE$7:$AE$315,MATCH($M542,'MEP amendments'!$AD$7:$AD$315,0))=1,INDEX('MEP amendments'!$P$7:$P$315,MATCH($M542,'MEP amendments'!$AD$7:$AD$315,0)),"")</x:f>
        <x:v>0</x:v>
      </x:c>
      <x:c r="E542" s="55" t="n">
        <x:f>IF(AND(ISNUMBER(D542),INDEX('MEP amendments'!$T$7:$T$315,MATCH($M542,'MEP amendments'!$AD$7:$AD$315,0))="Yes"),1,0)</x:f>
        <x:v>1</x:v>
      </x:c>
      <x:c r="F542" s="55" t="str">
        <x:f>INDEX('MEP amendments'!$S$7:$S$315,MATCH($M542,'MEP amendments'!$AD$7:$AD$315,0))</x:f>
        <x:v>High</x:v>
      </x:c>
      <x:c r="G542" s="55" t="n">
        <x:f>COUNTIFS($A$7:$A$1047,A542,$B$7:$B$1047,B542,$E$7:$E$1047,1)</x:f>
        <x:v>1</x:v>
      </x:c>
      <x:c r="H542" s="68" t="n">
        <x:f>IF(E542=1,D542/G542,"")</x:f>
        <x:v>0</x:v>
      </x:c>
      <x:c r="I542" s="55" t="n">
        <x:f>IF(AND(E542=1,COUNTIFS($A$7:A542,A542,$B$7:B542,B542,$E$7:E542,1)=1),1,0)</x:f>
        <x:v>1</x:v>
      </x:c>
      <x:c r="J542" s="64" t="str">
        <x:v>Official amendment</x:v>
      </x:c>
      <x:c r="K542" s="62" t="str">
        <x:v>Named signatory to tabled amendment</x:v>
      </x:c>
      <x:c r="L542" s="55" t="str">
        <x:v>No</x:v>
      </x:c>
      <x:c r="M542" s="55" t="str">
        <x:v>PET-MEP-125</x:v>
      </x:c>
    </x:row>
    <x:row r="543" ht="34" customHeight="1">
      <x:c r="A543" s="60" t="str">
        <x:v>Jan-Christoph Oetjen</x:v>
      </x:c>
      <x:c r="B543" s="60" t="str">
        <x:v>Digital Omnibus</x:v>
      </x:c>
      <x:c r="C543" s="61" t="str">
        <x:v>Amendment 319 — Recital 34</x:v>
      </x:c>
      <x:c r="D543" s="65" t="n">
        <x:f>IF(INDEX('MEP amendments'!$AE$7:$AE$315,MATCH($M543,'MEP amendments'!$AD$7:$AD$315,0))=1,INDEX('MEP amendments'!$P$7:$P$315,MATCH($M543,'MEP amendments'!$AD$7:$AD$315,0)),"")</x:f>
        <x:v>1</x:v>
      </x:c>
      <x:c r="E543" s="60" t="n">
        <x:f>IF(AND(ISNUMBER(D543),INDEX('MEP amendments'!$T$7:$T$315,MATCH($M543,'MEP amendments'!$AD$7:$AD$315,0))="Yes"),1,0)</x:f>
        <x:v>1</x:v>
      </x:c>
      <x:c r="F543" s="60" t="str">
        <x:f>INDEX('MEP amendments'!$S$7:$S$315,MATCH($M543,'MEP amendments'!$AD$7:$AD$315,0))</x:f>
        <x:v>High</x:v>
      </x:c>
      <x:c r="G543" s="60" t="n">
        <x:f>COUNTIFS($A$7:$A$1047,A543,$B$7:$B$1047,B543,$E$7:$E$1047,1)</x:f>
        <x:v>1</x:v>
      </x:c>
      <x:c r="H543" s="67" t="n">
        <x:f>IF(E543=1,D543/G543,"")</x:f>
        <x:v>1</x:v>
      </x:c>
      <x:c r="I543" s="60" t="n">
        <x:f>IF(AND(E543=1,COUNTIFS($A$7:A543,A543,$B$7:B543,B543,$E$7:E543,1)=1),1,0)</x:f>
        <x:v>1</x:v>
      </x:c>
      <x:c r="J543" s="63" t="str">
        <x:v>Official amendment</x:v>
      </x:c>
      <x:c r="K543" s="61" t="str">
        <x:v>Named signatory to tabled amendment</x:v>
      </x:c>
      <x:c r="L543" s="60" t="str">
        <x:v>No</x:v>
      </x:c>
      <x:c r="M543" s="60" t="str">
        <x:v>PET-MEP-137</x:v>
      </x:c>
    </x:row>
    <x:row r="544" ht="34" customHeight="1">
      <x:c r="A544" s="55" t="str">
        <x:v>Jana Nagyová</x:v>
      </x:c>
      <x:c r="B544" s="55" t="str">
        <x:v>Digital Omnibus</x:v>
      </x:c>
      <x:c r="C544" s="62" t="str">
        <x:v>Amendment 279 — Recital 31</x:v>
      </x:c>
      <x:c r="D544" s="66" t="n">
        <x:f>IF(INDEX('MEP amendments'!$AE$7:$AE$315,MATCH($M544,'MEP amendments'!$AD$7:$AD$315,0))=1,INDEX('MEP amendments'!$P$7:$P$315,MATCH($M544,'MEP amendments'!$AD$7:$AD$315,0)),"")</x:f>
        <x:v>0</x:v>
      </x:c>
      <x:c r="E544" s="55" t="n">
        <x:f>IF(AND(ISNUMBER(D544),INDEX('MEP amendments'!$T$7:$T$315,MATCH($M544,'MEP amendments'!$AD$7:$AD$315,0))="Yes"),1,0)</x:f>
        <x:v>1</x:v>
      </x:c>
      <x:c r="F544" s="55" t="str">
        <x:f>INDEX('MEP amendments'!$S$7:$S$315,MATCH($M544,'MEP amendments'!$AD$7:$AD$315,0))</x:f>
        <x:v>High</x:v>
      </x:c>
      <x:c r="G544" s="55" t="n">
        <x:f>COUNTIFS($A$7:$A$1047,A544,$B$7:$B$1047,B544,$E$7:$E$1047,1)</x:f>
        <x:v>1</x:v>
      </x:c>
      <x:c r="H544" s="68" t="n">
        <x:f>IF(E544=1,D544/G544,"")</x:f>
        <x:v>0</x:v>
      </x:c>
      <x:c r="I544" s="55" t="n">
        <x:f>IF(AND(E544=1,COUNTIFS($A$7:A544,A544,$B$7:B544,B544,$E$7:E544,1)=1),1,0)</x:f>
        <x:v>1</x:v>
      </x:c>
      <x:c r="J544" s="64" t="str">
        <x:v>Official amendment</x:v>
      </x:c>
      <x:c r="K544" s="62" t="str">
        <x:v>Named signatory to tabled amendment</x:v>
      </x:c>
      <x:c r="L544" s="55" t="str">
        <x:v>No</x:v>
      </x:c>
      <x:c r="M544" s="55" t="str">
        <x:v>PET-MEP-126</x:v>
      </x:c>
    </x:row>
    <x:row r="545" ht="34" customHeight="1">
      <x:c r="A545" s="60" t="str">
        <x:v>Jaroslav Bžoch</x:v>
      </x:c>
      <x:c r="B545" s="60" t="str">
        <x:v>Digital Omnibus</x:v>
      </x:c>
      <x:c r="C545" s="61" t="str">
        <x:v>Amendment 279 — Recital 31</x:v>
      </x:c>
      <x:c r="D545" s="65" t="n">
        <x:f>IF(INDEX('MEP amendments'!$AE$7:$AE$315,MATCH($M545,'MEP amendments'!$AD$7:$AD$315,0))=1,INDEX('MEP amendments'!$P$7:$P$315,MATCH($M545,'MEP amendments'!$AD$7:$AD$315,0)),"")</x:f>
        <x:v>0</x:v>
      </x:c>
      <x:c r="E545" s="60" t="n">
        <x:f>IF(AND(ISNUMBER(D545),INDEX('MEP amendments'!$T$7:$T$315,MATCH($M545,'MEP amendments'!$AD$7:$AD$315,0))="Yes"),1,0)</x:f>
        <x:v>1</x:v>
      </x:c>
      <x:c r="F545" s="60" t="str">
        <x:f>INDEX('MEP amendments'!$S$7:$S$315,MATCH($M545,'MEP amendments'!$AD$7:$AD$315,0))</x:f>
        <x:v>High</x:v>
      </x:c>
      <x:c r="G545" s="60" t="n">
        <x:f>COUNTIFS($A$7:$A$1047,A545,$B$7:$B$1047,B545,$E$7:$E$1047,1)</x:f>
        <x:v>1</x:v>
      </x:c>
      <x:c r="H545" s="67" t="n">
        <x:f>IF(E545=1,D545/G545,"")</x:f>
        <x:v>0</x:v>
      </x:c>
      <x:c r="I545" s="60" t="n">
        <x:f>IF(AND(E545=1,COUNTIFS($A$7:A545,A545,$B$7:B545,B545,$E$7:E545,1)=1),1,0)</x:f>
        <x:v>1</x:v>
      </x:c>
      <x:c r="J545" s="63" t="str">
        <x:v>Official amendment</x:v>
      </x:c>
      <x:c r="K545" s="61" t="str">
        <x:v>Named signatory to tabled amendment</x:v>
      </x:c>
      <x:c r="L545" s="60" t="str">
        <x:v>No</x:v>
      </x:c>
      <x:c r="M545" s="60" t="str">
        <x:v>PET-MEP-126</x:v>
      </x:c>
    </x:row>
    <x:row r="546" ht="34" customHeight="1">
      <x:c r="A546" s="55" t="str">
        <x:v>José Cepeda</x:v>
      </x:c>
      <x:c r="B546" s="55" t="str">
        <x:v>Digital Omnibus</x:v>
      </x:c>
      <x:c r="C546" s="62" t="str">
        <x:v>Amendment 611 — Article 1 – paragraph 1 – point 3 Regulation (EU) 2023/2854 Article 4 – paragraph 8b (new)</x:v>
      </x:c>
      <x:c r="D546" s="66" t="n">
        <x:f>IF(INDEX('MEP amendments'!$AE$7:$AE$315,MATCH($M546,'MEP amendments'!$AD$7:$AD$315,0))=1,INDEX('MEP amendments'!$P$7:$P$315,MATCH($M546,'MEP amendments'!$AD$7:$AD$315,0)),"")</x:f>
        <x:v>2</x:v>
      </x:c>
      <x:c r="E546" s="55" t="n">
        <x:f>IF(AND(ISNUMBER(D546),INDEX('MEP amendments'!$T$7:$T$315,MATCH($M546,'MEP amendments'!$AD$7:$AD$315,0))="Yes"),1,0)</x:f>
        <x:v>1</x:v>
      </x:c>
      <x:c r="F546" s="55" t="str">
        <x:f>INDEX('MEP amendments'!$S$7:$S$315,MATCH($M546,'MEP amendments'!$AD$7:$AD$315,0))</x:f>
        <x:v>High</x:v>
      </x:c>
      <x:c r="G546" s="55" t="n">
        <x:f>COUNTIFS($A$7:$A$1047,A546,$B$7:$B$1047,B546,$E$7:$E$1047,1)</x:f>
        <x:v>4</x:v>
      </x:c>
      <x:c r="H546" s="68" t="n">
        <x:f>IF(E546=1,D546/G546,"")</x:f>
        <x:v>0.5</x:v>
      </x:c>
      <x:c r="I546" s="55" t="n">
        <x:f>IF(AND(E546=1,COUNTIFS($A$7:A546,A546,$B$7:B546,B546,$E$7:E546,1)=1),1,0)</x:f>
        <x:v>1</x:v>
      </x:c>
      <x:c r="J546" s="64" t="str">
        <x:v>Official amendment</x:v>
      </x:c>
      <x:c r="K546" s="62" t="str">
        <x:v>Named signatory to tabled amendment</x:v>
      </x:c>
      <x:c r="L546" s="55" t="str">
        <x:v>No</x:v>
      </x:c>
      <x:c r="M546" s="55" t="str">
        <x:v>PET-MEP-158</x:v>
      </x:c>
    </x:row>
    <x:row r="547" ht="34" customHeight="1">
      <x:c r="A547" s="60" t="str">
        <x:v>José Cepeda</x:v>
      </x:c>
      <x:c r="B547" s="60" t="str">
        <x:v>Digital Omnibus</x:v>
      </x:c>
      <x:c r="C547" s="61" t="str">
        <x:v>Amendment 674 — Article 1 – paragraph 1 – point 12 Regulation (EU) 2023/2854 Article 20 – paragraph 2</x:v>
      </x:c>
      <x:c r="D547" s="65" t="str">
        <x:f>IF(INDEX('MEP amendments'!$AE$7:$AE$315,MATCH($M547,'MEP amendments'!$AD$7:$AD$315,0))=1,INDEX('MEP amendments'!$P$7:$P$315,MATCH($M547,'MEP amendments'!$AD$7:$AD$315,0)),"")</x:f>
      </x:c>
      <x:c r="E547" s="60" t="n">
        <x:f>IF(AND(ISNUMBER(D547),INDEX('MEP amendments'!$T$7:$T$315,MATCH($M547,'MEP amendments'!$AD$7:$AD$315,0))="Yes"),1,0)</x:f>
        <x:v>0</x:v>
      </x:c>
      <x:c r="F547" s="60" t="str">
        <x:f>INDEX('MEP amendments'!$S$7:$S$315,MATCH($M547,'MEP amendments'!$AD$7:$AD$315,0))</x:f>
        <x:v>Medium</x:v>
      </x:c>
      <x:c r="G547" s="60" t="n">
        <x:f>COUNTIFS($A$7:$A$1047,A547,$B$7:$B$1047,B547,$E$7:$E$1047,1)</x:f>
        <x:v>4</x:v>
      </x:c>
      <x:c r="H547" s="67" t="str">
        <x:f>IF(E547=1,D547/G547,"")</x:f>
      </x:c>
      <x:c r="I547" s="60" t="n">
        <x:f>IF(AND(E547=1,COUNTIFS($A$7:A547,A547,$B$7:B547,B547,$E$7:E547,1)=1),1,0)</x:f>
        <x:v>0</x:v>
      </x:c>
      <x:c r="J547" s="63" t="str">
        <x:v>Official amendment</x:v>
      </x:c>
      <x:c r="K547" s="61" t="str">
        <x:v>Named signatory to tabled amendment</x:v>
      </x:c>
      <x:c r="L547" s="60" t="str">
        <x:v>No</x:v>
      </x:c>
      <x:c r="M547" s="60" t="str">
        <x:v>PET-MEP-164</x:v>
      </x:c>
    </x:row>
    <x:row r="548" ht="34" customHeight="1">
      <x:c r="A548" s="55" t="str">
        <x:v>José Cepeda</x:v>
      </x:c>
      <x:c r="B548" s="55" t="str">
        <x:v>Digital Omnibus</x:v>
      </x:c>
      <x:c r="C548" s="62" t="str">
        <x:v>Amendment 731 — Article 1 – paragraph 1 – point 18 Regulation (EU) 2023/2854 Article 32c – paragraph 1 – point c</x:v>
      </x:c>
      <x:c r="D548" s="66" t="n">
        <x:f>IF(INDEX('MEP amendments'!$AE$7:$AE$315,MATCH($M548,'MEP amendments'!$AD$7:$AD$315,0))=1,INDEX('MEP amendments'!$P$7:$P$315,MATCH($M548,'MEP amendments'!$AD$7:$AD$315,0)),"")</x:f>
        <x:v>0</x:v>
      </x:c>
      <x:c r="E548" s="55" t="n">
        <x:f>IF(AND(ISNUMBER(D548),INDEX('MEP amendments'!$T$7:$T$315,MATCH($M548,'MEP amendments'!$AD$7:$AD$315,0))="Yes"),1,0)</x:f>
        <x:v>1</x:v>
      </x:c>
      <x:c r="F548" s="55" t="str">
        <x:f>INDEX('MEP amendments'!$S$7:$S$315,MATCH($M548,'MEP amendments'!$AD$7:$AD$315,0))</x:f>
        <x:v>High</x:v>
      </x:c>
      <x:c r="G548" s="55" t="n">
        <x:f>COUNTIFS($A$7:$A$1047,A548,$B$7:$B$1047,B548,$E$7:$E$1047,1)</x:f>
        <x:v>4</x:v>
      </x:c>
      <x:c r="H548" s="68" t="n">
        <x:f>IF(E548=1,D548/G548,"")</x:f>
        <x:v>0</x:v>
      </x:c>
      <x:c r="I548" s="55" t="n">
        <x:f>IF(AND(E548=1,COUNTIFS($A$7:A548,A548,$B$7:B548,B548,$E$7:E548,1)=1),1,0)</x:f>
        <x:v>0</x:v>
      </x:c>
      <x:c r="J548" s="64" t="str">
        <x:v>Official amendment</x:v>
      </x:c>
      <x:c r="K548" s="62" t="str">
        <x:v>Named signatory to tabled amendment</x:v>
      </x:c>
      <x:c r="L548" s="55" t="str">
        <x:v>No</x:v>
      </x:c>
      <x:c r="M548" s="55" t="str">
        <x:v>PET-MEP-168</x:v>
      </x:c>
    </x:row>
    <x:row r="549" ht="34" customHeight="1">
      <x:c r="A549" s="60" t="str">
        <x:v>José Cepeda</x:v>
      </x:c>
      <x:c r="B549" s="60" t="str">
        <x:v>Digital Omnibus</x:v>
      </x:c>
      <x:c r="C549" s="61" t="str">
        <x:v>Amendment 862: proposed Data Act Art32y(3)(c)</x:v>
      </x:c>
      <x:c r="D549" s="65" t="n">
        <x:f>IF(INDEX('MEP amendments'!$AE$7:$AE$315,MATCH($M549,'MEP amendments'!$AD$7:$AD$315,0))=1,INDEX('MEP amendments'!$P$7:$P$315,MATCH($M549,'MEP amendments'!$AD$7:$AD$315,0)),"")</x:f>
        <x:v>-1</x:v>
      </x:c>
      <x:c r="E549" s="60" t="n">
        <x:f>IF(AND(ISNUMBER(D549),INDEX('MEP amendments'!$T$7:$T$315,MATCH($M549,'MEP amendments'!$AD$7:$AD$315,0))="Yes"),1,0)</x:f>
        <x:v>1</x:v>
      </x:c>
      <x:c r="F549" s="60" t="str">
        <x:f>INDEX('MEP amendments'!$S$7:$S$315,MATCH($M549,'MEP amendments'!$AD$7:$AD$315,0))</x:f>
        <x:v>Medium</x:v>
      </x:c>
      <x:c r="G549" s="60" t="n">
        <x:f>COUNTIFS($A$7:$A$1047,A549,$B$7:$B$1047,B549,$E$7:$E$1047,1)</x:f>
        <x:v>4</x:v>
      </x:c>
      <x:c r="H549" s="67" t="n">
        <x:f>IF(E549=1,D549/G549,"")</x:f>
        <x:v>-0.25</x:v>
      </x:c>
      <x:c r="I549" s="60" t="n">
        <x:f>IF(AND(E549=1,COUNTIFS($A$7:A549,A549,$B$7:B549,B549,$E$7:E549,1)=1),1,0)</x:f>
        <x:v>0</x:v>
      </x:c>
      <x:c r="J549" s="63" t="str">
        <x:v>Official amendment</x:v>
      </x:c>
      <x:c r="K549" s="61" t="str">
        <x:v>Named joint proposers/signatories</x:v>
      </x:c>
      <x:c r="L549" s="60" t="str">
        <x:v>No</x:v>
      </x:c>
      <x:c r="M549" s="60" t="str">
        <x:v>PET-MEP-180</x:v>
      </x:c>
    </x:row>
    <x:row r="550" ht="34" customHeight="1">
      <x:c r="A550" s="55" t="str">
        <x:v>José Cepeda</x:v>
      </x:c>
      <x:c r="B550" s="55" t="str">
        <x:v>Digital Omnibus</x:v>
      </x:c>
      <x:c r="C550" s="62" t="str">
        <x:v>Amendment 905: proposed Data Act Art42(1a)</x:v>
      </x:c>
      <x:c r="D550" s="66" t="n">
        <x:f>IF(INDEX('MEP amendments'!$AE$7:$AE$315,MATCH($M550,'MEP amendments'!$AD$7:$AD$315,0))=1,INDEX('MEP amendments'!$P$7:$P$315,MATCH($M550,'MEP amendments'!$AD$7:$AD$315,0)),"")</x:f>
        <x:v>0</x:v>
      </x:c>
      <x:c r="E550" s="55" t="n">
        <x:f>IF(AND(ISNUMBER(D550),INDEX('MEP amendments'!$T$7:$T$315,MATCH($M550,'MEP amendments'!$AD$7:$AD$315,0))="Yes"),1,0)</x:f>
        <x:v>1</x:v>
      </x:c>
      <x:c r="F550" s="55" t="str">
        <x:f>INDEX('MEP amendments'!$S$7:$S$315,MATCH($M550,'MEP amendments'!$AD$7:$AD$315,0))</x:f>
        <x:v>High</x:v>
      </x:c>
      <x:c r="G550" s="55" t="n">
        <x:f>COUNTIFS($A$7:$A$1047,A550,$B$7:$B$1047,B550,$E$7:$E$1047,1)</x:f>
        <x:v>4</x:v>
      </x:c>
      <x:c r="H550" s="68" t="n">
        <x:f>IF(E550=1,D550/G550,"")</x:f>
        <x:v>0</x:v>
      </x:c>
      <x:c r="I550" s="55" t="n">
        <x:f>IF(AND(E550=1,COUNTIFS($A$7:A550,A550,$B$7:B550,B550,$E$7:E550,1)=1),1,0)</x:f>
        <x:v>0</x:v>
      </x:c>
      <x:c r="J550" s="64" t="str">
        <x:v>Official amendment</x:v>
      </x:c>
      <x:c r="K550" s="62" t="str">
        <x:v>Named joint proposers/signatories</x:v>
      </x:c>
      <x:c r="L550" s="55" t="str">
        <x:v>No</x:v>
      </x:c>
      <x:c r="M550" s="55" t="str">
        <x:v>PET-MEP-184</x:v>
      </x:c>
    </x:row>
    <x:row r="551" ht="34" customHeight="1">
      <x:c r="A551" s="60" t="str">
        <x:v>João Cotrim De Figueiredo</x:v>
      </x:c>
      <x:c r="B551" s="60" t="str">
        <x:v>Digital Omnibus</x:v>
      </x:c>
      <x:c r="C551" s="61" t="str">
        <x:v>Amendment 430; Recital 44 – paragraph 2</x:v>
      </x:c>
      <x:c r="D551" s="65" t="n">
        <x:f>IF(INDEX('MEP amendments'!$AE$7:$AE$315,MATCH($M551,'MEP amendments'!$AD$7:$AD$315,0))=1,INDEX('MEP amendments'!$P$7:$P$315,MATCH($M551,'MEP amendments'!$AD$7:$AD$315,0)),"")</x:f>
        <x:v>2</x:v>
      </x:c>
      <x:c r="E551" s="60" t="n">
        <x:f>IF(AND(ISNUMBER(D551),INDEX('MEP amendments'!$T$7:$T$315,MATCH($M551,'MEP amendments'!$AD$7:$AD$315,0))="Yes"),1,0)</x:f>
        <x:v>1</x:v>
      </x:c>
      <x:c r="F551" s="60" t="str">
        <x:f>INDEX('MEP amendments'!$S$7:$S$315,MATCH($M551,'MEP amendments'!$AD$7:$AD$315,0))</x:f>
        <x:v>High</x:v>
      </x:c>
      <x:c r="G551" s="60" t="n">
        <x:f>COUNTIFS($A$7:$A$1047,A551,$B$7:$B$1047,B551,$E$7:$E$1047,1)</x:f>
        <x:v>4</x:v>
      </x:c>
      <x:c r="H551" s="67" t="n">
        <x:f>IF(E551=1,D551/G551,"")</x:f>
        <x:v>0.5</x:v>
      </x:c>
      <x:c r="I551" s="60" t="n">
        <x:f>IF(AND(E551=1,COUNTIFS($A$7:A551,A551,$B$7:B551,B551,$E$7:E551,1)=1),1,0)</x:f>
        <x:v>1</x:v>
      </x:c>
      <x:c r="J551" s="63" t="str">
        <x:v>Official amendment</x:v>
      </x:c>
      <x:c r="K551" s="61" t="str">
        <x:v>Named signatory to tabled amendment</x:v>
      </x:c>
      <x:c r="L551" s="60" t="str">
        <x:v>No</x:v>
      </x:c>
      <x:c r="M551" s="60" t="str">
        <x:v>PET-MEP-144</x:v>
      </x:c>
    </x:row>
    <x:row r="552" ht="34" customHeight="1">
      <x:c r="A552" s="55" t="str">
        <x:v>João Cotrim De Figueiredo</x:v>
      </x:c>
      <x:c r="B552" s="55" t="str">
        <x:v>Digital Omnibus</x:v>
      </x:c>
      <x:c r="C552" s="62" t="str">
        <x:v>Amendment 451; Recital 44 – paragraph 4</x:v>
      </x:c>
      <x:c r="D552" s="66" t="n">
        <x:f>IF(INDEX('MEP amendments'!$AE$7:$AE$315,MATCH($M552,'MEP amendments'!$AD$7:$AD$315,0))=1,INDEX('MEP amendments'!$P$7:$P$315,MATCH($M552,'MEP amendments'!$AD$7:$AD$315,0)),"")</x:f>
        <x:v>1</x:v>
      </x:c>
      <x:c r="E552" s="55" t="n">
        <x:f>IF(AND(ISNUMBER(D552),INDEX('MEP amendments'!$T$7:$T$315,MATCH($M552,'MEP amendments'!$AD$7:$AD$315,0))="Yes"),1,0)</x:f>
        <x:v>1</x:v>
      </x:c>
      <x:c r="F552" s="55" t="str">
        <x:f>INDEX('MEP amendments'!$S$7:$S$315,MATCH($M552,'MEP amendments'!$AD$7:$AD$315,0))</x:f>
        <x:v>High</x:v>
      </x:c>
      <x:c r="G552" s="55" t="n">
        <x:f>COUNTIFS($A$7:$A$1047,A552,$B$7:$B$1047,B552,$E$7:$E$1047,1)</x:f>
        <x:v>4</x:v>
      </x:c>
      <x:c r="H552" s="68" t="n">
        <x:f>IF(E552=1,D552/G552,"")</x:f>
        <x:v>0.25</x:v>
      </x:c>
      <x:c r="I552" s="55" t="n">
        <x:f>IF(AND(E552=1,COUNTIFS($A$7:A552,A552,$B$7:B552,B552,$E$7:E552,1)=1),1,0)</x:f>
        <x:v>0</x:v>
      </x:c>
      <x:c r="J552" s="64" t="str">
        <x:v>Official amendment</x:v>
      </x:c>
      <x:c r="K552" s="62" t="str">
        <x:v>Named signatory to tabled amendment</x:v>
      </x:c>
      <x:c r="L552" s="55" t="str">
        <x:v>No</x:v>
      </x:c>
      <x:c r="M552" s="55" t="str">
        <x:v>PET-MEP-147</x:v>
      </x:c>
    </x:row>
    <x:row r="553" ht="34" customHeight="1">
      <x:c r="A553" s="60" t="str">
        <x:v>João Cotrim De Figueiredo</x:v>
      </x:c>
      <x:c r="B553" s="60" t="str">
        <x:v>Digital Omnibus</x:v>
      </x:c>
      <x:c r="C553" s="61" t="str">
        <x:v>Amendment 1376; Article 3 – paragraph 1 – point 15 Regulation (EU) 2016/679 Article 88a – paragraph 2</x:v>
      </x:c>
      <x:c r="D553" s="65" t="n">
        <x:f>IF(INDEX('MEP amendments'!$AE$7:$AE$315,MATCH($M553,'MEP amendments'!$AD$7:$AD$315,0))=1,INDEX('MEP amendments'!$P$7:$P$315,MATCH($M553,'MEP amendments'!$AD$7:$AD$315,0)),"")</x:f>
        <x:v>1</x:v>
      </x:c>
      <x:c r="E553" s="60" t="n">
        <x:f>IF(AND(ISNUMBER(D553),INDEX('MEP amendments'!$T$7:$T$315,MATCH($M553,'MEP amendments'!$AD$7:$AD$315,0))="Yes"),1,0)</x:f>
        <x:v>1</x:v>
      </x:c>
      <x:c r="F553" s="60" t="str">
        <x:f>INDEX('MEP amendments'!$S$7:$S$315,MATCH($M553,'MEP amendments'!$AD$7:$AD$315,0))</x:f>
        <x:v>High</x:v>
      </x:c>
      <x:c r="G553" s="60" t="n">
        <x:f>COUNTIFS($A$7:$A$1047,A553,$B$7:$B$1047,B553,$E$7:$E$1047,1)</x:f>
        <x:v>4</x:v>
      </x:c>
      <x:c r="H553" s="67" t="n">
        <x:f>IF(E553=1,D553/G553,"")</x:f>
        <x:v>0.25</x:v>
      </x:c>
      <x:c r="I553" s="60" t="n">
        <x:f>IF(AND(E553=1,COUNTIFS($A$7:A553,A553,$B$7:B553,B553,$E$7:E553,1)=1),1,0)</x:f>
        <x:v>0</x:v>
      </x:c>
      <x:c r="J553" s="63" t="str">
        <x:v>Official amendment</x:v>
      </x:c>
      <x:c r="K553" s="61" t="str">
        <x:v>Named signatories to tabled amendment</x:v>
      </x:c>
      <x:c r="L553" s="60" t="str">
        <x:v>No</x:v>
      </x:c>
      <x:c r="M553" s="60" t="str">
        <x:v>PET-MEP-275</x:v>
      </x:c>
    </x:row>
    <x:row r="554" ht="34" customHeight="1">
      <x:c r="A554" s="55" t="str">
        <x:v>João Cotrim De Figueiredo</x:v>
      </x:c>
      <x:c r="B554" s="55" t="str">
        <x:v>Digital Omnibus</x:v>
      </x:c>
      <x:c r="C554" s="62" t="str">
        <x:v>Amendment 1582; Article 3(1)(15); GDPR Article 88c(2)</x:v>
      </x:c>
      <x:c r="D554" s="66" t="n">
        <x:f>IF(INDEX('MEP amendments'!$AE$7:$AE$315,MATCH($M554,'MEP amendments'!$AD$7:$AD$315,0))=1,INDEX('MEP amendments'!$P$7:$P$315,MATCH($M554,'MEP amendments'!$AD$7:$AD$315,0)),"")</x:f>
        <x:v>1</x:v>
      </x:c>
      <x:c r="E554" s="55" t="n">
        <x:f>IF(AND(ISNUMBER(D554),INDEX('MEP amendments'!$T$7:$T$315,MATCH($M554,'MEP amendments'!$AD$7:$AD$315,0))="Yes"),1,0)</x:f>
        <x:v>1</x:v>
      </x:c>
      <x:c r="F554" s="55" t="str">
        <x:f>INDEX('MEP amendments'!$S$7:$S$315,MATCH($M554,'MEP amendments'!$AD$7:$AD$315,0))</x:f>
        <x:v>High</x:v>
      </x:c>
      <x:c r="G554" s="55" t="n">
        <x:f>COUNTIFS($A$7:$A$1047,A554,$B$7:$B$1047,B554,$E$7:$E$1047,1)</x:f>
        <x:v>4</x:v>
      </x:c>
      <x:c r="H554" s="68" t="n">
        <x:f>IF(E554=1,D554/G554,"")</x:f>
        <x:v>0.25</x:v>
      </x:c>
      <x:c r="I554" s="55" t="n">
        <x:f>IF(AND(E554=1,COUNTIFS($A$7:A554,A554,$B$7:B554,B554,$E$7:E554,1)=1),1,0)</x:f>
        <x:v>0</x:v>
      </x:c>
      <x:c r="J554" s="64" t="str">
        <x:v>Official amendment</x:v>
      </x:c>
      <x:c r="K554" s="62" t="str">
        <x:v>Named signatories to tabled amendment</x:v>
      </x:c>
      <x:c r="L554" s="55" t="str">
        <x:v>No</x:v>
      </x:c>
      <x:c r="M554" s="55" t="str">
        <x:v>PET-MEP-288</x:v>
      </x:c>
    </x:row>
    <x:row r="555" ht="34" customHeight="1">
      <x:c r="A555" s="60" t="str">
        <x:v>João Oliveira</x:v>
      </x:c>
      <x:c r="B555" s="60" t="str">
        <x:v>Digital Omnibus</x:v>
      </x:c>
      <x:c r="C555" s="61" t="str">
        <x:v>Amendment 246 — Recital 29</x:v>
      </x:c>
      <x:c r="D555" s="65" t="n">
        <x:f>IF(INDEX('MEP amendments'!$AE$7:$AE$315,MATCH($M555,'MEP amendments'!$AD$7:$AD$315,0))=1,INDEX('MEP amendments'!$P$7:$P$315,MATCH($M555,'MEP amendments'!$AD$7:$AD$315,0)),"")</x:f>
        <x:v>1</x:v>
      </x:c>
      <x:c r="E555" s="60" t="n">
        <x:f>IF(AND(ISNUMBER(D555),INDEX('MEP amendments'!$T$7:$T$315,MATCH($M555,'MEP amendments'!$AD$7:$AD$315,0))="Yes"),1,0)</x:f>
        <x:v>1</x:v>
      </x:c>
      <x:c r="F555" s="60" t="str">
        <x:f>INDEX('MEP amendments'!$S$7:$S$315,MATCH($M555,'MEP amendments'!$AD$7:$AD$315,0))</x:f>
        <x:v>High</x:v>
      </x:c>
      <x:c r="G555" s="60" t="n">
        <x:f>COUNTIFS($A$7:$A$1047,A555,$B$7:$B$1047,B555,$E$7:$E$1047,1)</x:f>
        <x:v>1</x:v>
      </x:c>
      <x:c r="H555" s="67" t="n">
        <x:f>IF(E555=1,D555/G555,"")</x:f>
        <x:v>1</x:v>
      </x:c>
      <x:c r="I555" s="60" t="n">
        <x:f>IF(AND(E555=1,COUNTIFS($A$7:A555,A555,$B$7:B555,B555,$E$7:E555,1)=1),1,0)</x:f>
        <x:v>1</x:v>
      </x:c>
      <x:c r="J555" s="63" t="str">
        <x:v>Official amendment</x:v>
      </x:c>
      <x:c r="K555" s="61" t="str">
        <x:v>Named signatory to tabled amendment</x:v>
      </x:c>
      <x:c r="L555" s="60" t="str">
        <x:v>No</x:v>
      </x:c>
      <x:c r="M555" s="60" t="str">
        <x:v>PET-MEP-113</x:v>
      </x:c>
    </x:row>
    <x:row r="556" ht="34" customHeight="1">
      <x:c r="A556" s="55" t="str">
        <x:v>João Oliveira</x:v>
      </x:c>
      <x:c r="B556" s="55" t="str">
        <x:v>Digital Omnibus</x:v>
      </x:c>
      <x:c r="C556" s="62" t="str">
        <x:v>Amendment 270 — Recital 31</x:v>
      </x:c>
      <x:c r="D556" s="66" t="str">
        <x:f>IF(INDEX('MEP amendments'!$AE$7:$AE$315,MATCH($M556,'MEP amendments'!$AD$7:$AD$315,0))=1,INDEX('MEP amendments'!$P$7:$P$315,MATCH($M556,'MEP amendments'!$AD$7:$AD$315,0)),"")</x:f>
      </x:c>
      <x:c r="E556" s="55" t="n">
        <x:f>IF(AND(ISNUMBER(D556),INDEX('MEP amendments'!$T$7:$T$315,MATCH($M556,'MEP amendments'!$AD$7:$AD$315,0))="Yes"),1,0)</x:f>
        <x:v>0</x:v>
      </x:c>
      <x:c r="F556" s="55" t="str">
        <x:f>INDEX('MEP amendments'!$S$7:$S$315,MATCH($M556,'MEP amendments'!$AD$7:$AD$315,0))</x:f>
        <x:v>Medium</x:v>
      </x:c>
      <x:c r="G556" s="55" t="n">
        <x:f>COUNTIFS($A$7:$A$1047,A556,$B$7:$B$1047,B556,$E$7:$E$1047,1)</x:f>
        <x:v>1</x:v>
      </x:c>
      <x:c r="H556" s="68" t="str">
        <x:f>IF(E556=1,D556/G556,"")</x:f>
      </x:c>
      <x:c r="I556" s="55" t="n">
        <x:f>IF(AND(E556=1,COUNTIFS($A$7:A556,A556,$B$7:B556,B556,$E$7:E556,1)=1),1,0)</x:f>
        <x:v>0</x:v>
      </x:c>
      <x:c r="J556" s="64" t="str">
        <x:v>Official amendment</x:v>
      </x:c>
      <x:c r="K556" s="62" t="str">
        <x:v>Named signatory to tabled amendment</x:v>
      </x:c>
      <x:c r="L556" s="55" t="str">
        <x:v>No</x:v>
      </x:c>
      <x:c r="M556" s="55" t="str">
        <x:v>PET-MEP-117</x:v>
      </x:c>
    </x:row>
    <x:row r="557" ht="34" customHeight="1">
      <x:c r="A557" s="60" t="str">
        <x:v>João Oliveira</x:v>
      </x:c>
      <x:c r="B557" s="60" t="str">
        <x:v>Digital Omnibus</x:v>
      </x:c>
      <x:c r="C557" s="61" t="str">
        <x:v>Proposed GDPR Article 41a; proposal Article 3(1)(10)</x:v>
      </x:c>
      <x:c r="D557" s="65" t="str">
        <x:f>IF(INDEX('MEP amendments'!$AE$7:$AE$315,MATCH($M557,'MEP amendments'!$AD$7:$AD$315,0))=1,INDEX('MEP amendments'!$P$7:$P$315,MATCH($M557,'MEP amendments'!$AD$7:$AD$315,0)),"")</x:f>
      </x:c>
      <x:c r="E557" s="60" t="n">
        <x:f>IF(AND(ISNUMBER(D557),INDEX('MEP amendments'!$T$7:$T$315,MATCH($M557,'MEP amendments'!$AD$7:$AD$315,0))="Yes"),1,0)</x:f>
        <x:v>0</x:v>
      </x:c>
      <x:c r="F557" s="60" t="str">
        <x:f>INDEX('MEP amendments'!$S$7:$S$315,MATCH($M557,'MEP amendments'!$AD$7:$AD$315,0))</x:f>
        <x:v>Medium</x:v>
      </x:c>
      <x:c r="G557" s="60" t="n">
        <x:f>COUNTIFS($A$7:$A$1047,A557,$B$7:$B$1047,B557,$E$7:$E$1047,1)</x:f>
        <x:v>1</x:v>
      </x:c>
      <x:c r="H557" s="67" t="str">
        <x:f>IF(E557=1,D557/G557,"")</x:f>
      </x:c>
      <x:c r="I557" s="60" t="n">
        <x:f>IF(AND(E557=1,COUNTIFS($A$7:A557,A557,$B$7:B557,B557,$E$7:E557,1)=1),1,0)</x:f>
        <x:v>0</x:v>
      </x:c>
      <x:c r="J557" s="63" t="str">
        <x:v>Official amendment</x:v>
      </x:c>
      <x:c r="K557" s="61" t="str">
        <x:v>Named individual proposer</x:v>
      </x:c>
      <x:c r="L557" s="60" t="str">
        <x:v>No</x:v>
      </x:c>
      <x:c r="M557" s="60" t="str">
        <x:v>PET-MEP-219</x:v>
      </x:c>
    </x:row>
    <x:row r="558" ht="34" customHeight="1">
      <x:c r="A558" s="55" t="str">
        <x:v>Julie Rechagneux</x:v>
      </x:c>
      <x:c r="B558" s="55" t="str">
        <x:v>Digital Omnibus</x:v>
      </x:c>
      <x:c r="C558" s="62" t="str">
        <x:v>Amendment 99 — Recital 4 a (new)</x:v>
      </x:c>
      <x:c r="D558" s="66" t="n">
        <x:f>IF(INDEX('MEP amendments'!$AE$7:$AE$315,MATCH($M558,'MEP amendments'!$AD$7:$AD$315,0))=1,INDEX('MEP amendments'!$P$7:$P$315,MATCH($M558,'MEP amendments'!$AD$7:$AD$315,0)),"")</x:f>
        <x:v>1</x:v>
      </x:c>
      <x:c r="E558" s="55" t="n">
        <x:f>IF(AND(ISNUMBER(D558),INDEX('MEP amendments'!$T$7:$T$315,MATCH($M558,'MEP amendments'!$AD$7:$AD$315,0))="Yes"),1,0)</x:f>
        <x:v>1</x:v>
      </x:c>
      <x:c r="F558" s="55" t="str">
        <x:f>INDEX('MEP amendments'!$S$7:$S$315,MATCH($M558,'MEP amendments'!$AD$7:$AD$315,0))</x:f>
        <x:v>High</x:v>
      </x:c>
      <x:c r="G558" s="55" t="n">
        <x:f>COUNTIFS($A$7:$A$1047,A558,$B$7:$B$1047,B558,$E$7:$E$1047,1)</x:f>
        <x:v>54</x:v>
      </x:c>
      <x:c r="H558" s="68" t="n">
        <x:f>IF(E558=1,D558/G558,"")</x:f>
        <x:v>0.018518518518518517</x:v>
      </x:c>
      <x:c r="I558" s="55" t="n">
        <x:f>IF(AND(E558=1,COUNTIFS($A$7:A558,A558,$B$7:B558,B558,$E$7:E558,1)=1),1,0)</x:f>
        <x:v>1</x:v>
      </x:c>
      <x:c r="J558" s="64" t="str">
        <x:v>Official amendment</x:v>
      </x:c>
      <x:c r="K558" s="62" t="str">
        <x:v>Named signatory to tabled amendment</x:v>
      </x:c>
      <x:c r="L558" s="55" t="str">
        <x:v>No</x:v>
      </x:c>
      <x:c r="M558" s="55" t="str">
        <x:v>PET-MEP-91</x:v>
      </x:c>
    </x:row>
    <x:row r="559" ht="34" customHeight="1">
      <x:c r="A559" s="60" t="str">
        <x:v>Julie Rechagneux</x:v>
      </x:c>
      <x:c r="B559" s="60" t="str">
        <x:v>Digital Omnibus</x:v>
      </x:c>
      <x:c r="C559" s="61" t="str">
        <x:v>Amendment 186 — Recital 24 a (new)</x:v>
      </x:c>
      <x:c r="D559" s="65" t="n">
        <x:f>IF(INDEX('MEP amendments'!$AE$7:$AE$315,MATCH($M559,'MEP amendments'!$AD$7:$AD$315,0))=1,INDEX('MEP amendments'!$P$7:$P$315,MATCH($M559,'MEP amendments'!$AD$7:$AD$315,0)),"")</x:f>
        <x:v>2</x:v>
      </x:c>
      <x:c r="E559" s="60" t="n">
        <x:f>IF(AND(ISNUMBER(D559),INDEX('MEP amendments'!$T$7:$T$315,MATCH($M559,'MEP amendments'!$AD$7:$AD$315,0))="Yes"),1,0)</x:f>
        <x:v>1</x:v>
      </x:c>
      <x:c r="F559" s="60" t="str">
        <x:f>INDEX('MEP amendments'!$S$7:$S$315,MATCH($M559,'MEP amendments'!$AD$7:$AD$315,0))</x:f>
        <x:v>High</x:v>
      </x:c>
      <x:c r="G559" s="60" t="n">
        <x:f>COUNTIFS($A$7:$A$1047,A559,$B$7:$B$1047,B559,$E$7:$E$1047,1)</x:f>
        <x:v>54</x:v>
      </x:c>
      <x:c r="H559" s="67" t="n">
        <x:f>IF(E559=1,D559/G559,"")</x:f>
        <x:v>0.037037037037037035</x:v>
      </x:c>
      <x:c r="I559" s="60" t="n">
        <x:f>IF(AND(E559=1,COUNTIFS($A$7:A559,A559,$B$7:B559,B559,$E$7:E559,1)=1),1,0)</x:f>
        <x:v>0</x:v>
      </x:c>
      <x:c r="J559" s="63" t="str">
        <x:v>Official amendment</x:v>
      </x:c>
      <x:c r="K559" s="61" t="str">
        <x:v>Named signatory to tabled amendment</x:v>
      </x:c>
      <x:c r="L559" s="60" t="str">
        <x:v>No</x:v>
      </x:c>
      <x:c r="M559" s="60" t="str">
        <x:v>PET-MEP-92</x:v>
      </x:c>
    </x:row>
    <x:row r="560" ht="34" customHeight="1">
      <x:c r="A560" s="55" t="str">
        <x:v>Julie Rechagneux</x:v>
      </x:c>
      <x:c r="B560" s="55" t="str">
        <x:v>Digital Omnibus</x:v>
      </x:c>
      <x:c r="C560" s="62" t="str">
        <x:v>Amendment 188 — Recital 24 b (new)</x:v>
      </x:c>
      <x:c r="D560" s="66" t="n">
        <x:f>IF(INDEX('MEP amendments'!$AE$7:$AE$315,MATCH($M560,'MEP amendments'!$AD$7:$AD$315,0))=1,INDEX('MEP amendments'!$P$7:$P$315,MATCH($M560,'MEP amendments'!$AD$7:$AD$315,0)),"")</x:f>
        <x:v>1</x:v>
      </x:c>
      <x:c r="E560" s="55" t="n">
        <x:f>IF(AND(ISNUMBER(D560),INDEX('MEP amendments'!$T$7:$T$315,MATCH($M560,'MEP amendments'!$AD$7:$AD$315,0))="Yes"),1,0)</x:f>
        <x:v>1</x:v>
      </x:c>
      <x:c r="F560" s="55" t="str">
        <x:f>INDEX('MEP amendments'!$S$7:$S$315,MATCH($M560,'MEP amendments'!$AD$7:$AD$315,0))</x:f>
        <x:v>High</x:v>
      </x:c>
      <x:c r="G560" s="55" t="n">
        <x:f>COUNTIFS($A$7:$A$1047,A560,$B$7:$B$1047,B560,$E$7:$E$1047,1)</x:f>
        <x:v>54</x:v>
      </x:c>
      <x:c r="H560" s="68" t="n">
        <x:f>IF(E560=1,D560/G560,"")</x:f>
        <x:v>0.018518518518518517</x:v>
      </x:c>
      <x:c r="I560" s="55" t="n">
        <x:f>IF(AND(E560=1,COUNTIFS($A$7:A560,A560,$B$7:B560,B560,$E$7:E560,1)=1),1,0)</x:f>
        <x:v>0</x:v>
      </x:c>
      <x:c r="J560" s="64" t="str">
        <x:v>Official amendment</x:v>
      </x:c>
      <x:c r="K560" s="62" t="str">
        <x:v>Named signatory to tabled amendment</x:v>
      </x:c>
      <x:c r="L560" s="55" t="str">
        <x:v>No</x:v>
      </x:c>
      <x:c r="M560" s="55" t="str">
        <x:v>PET-MEP-93</x:v>
      </x:c>
    </x:row>
    <x:row r="561" ht="34" customHeight="1">
      <x:c r="A561" s="60" t="str">
        <x:v>Julie Rechagneux</x:v>
      </x:c>
      <x:c r="B561" s="60" t="str">
        <x:v>Digital Omnibus</x:v>
      </x:c>
      <x:c r="C561" s="61" t="str">
        <x:v>Amendment 190 — Recital 24 c (new)</x:v>
      </x:c>
      <x:c r="D561" s="65" t="n">
        <x:f>IF(INDEX('MEP amendments'!$AE$7:$AE$315,MATCH($M561,'MEP amendments'!$AD$7:$AD$315,0))=1,INDEX('MEP amendments'!$P$7:$P$315,MATCH($M561,'MEP amendments'!$AD$7:$AD$315,0)),"")</x:f>
        <x:v>1</x:v>
      </x:c>
      <x:c r="E561" s="60" t="n">
        <x:f>IF(AND(ISNUMBER(D561),INDEX('MEP amendments'!$T$7:$T$315,MATCH($M561,'MEP amendments'!$AD$7:$AD$315,0))="Yes"),1,0)</x:f>
        <x:v>1</x:v>
      </x:c>
      <x:c r="F561" s="60" t="str">
        <x:f>INDEX('MEP amendments'!$S$7:$S$315,MATCH($M561,'MEP amendments'!$AD$7:$AD$315,0))</x:f>
        <x:v>High</x:v>
      </x:c>
      <x:c r="G561" s="60" t="n">
        <x:f>COUNTIFS($A$7:$A$1047,A561,$B$7:$B$1047,B561,$E$7:$E$1047,1)</x:f>
        <x:v>54</x:v>
      </x:c>
      <x:c r="H561" s="67" t="n">
        <x:f>IF(E561=1,D561/G561,"")</x:f>
        <x:v>0.018518518518518517</x:v>
      </x:c>
      <x:c r="I561" s="60" t="n">
        <x:f>IF(AND(E561=1,COUNTIFS($A$7:A561,A561,$B$7:B561,B561,$E$7:E561,1)=1),1,0)</x:f>
        <x:v>0</x:v>
      </x:c>
      <x:c r="J561" s="63" t="str">
        <x:v>Official amendment</x:v>
      </x:c>
      <x:c r="K561" s="61" t="str">
        <x:v>Named signatory to tabled amendment</x:v>
      </x:c>
      <x:c r="L561" s="60" t="str">
        <x:v>No</x:v>
      </x:c>
      <x:c r="M561" s="60" t="str">
        <x:v>PET-MEP-94</x:v>
      </x:c>
    </x:row>
    <x:row r="562" ht="34" customHeight="1">
      <x:c r="A562" s="55" t="str">
        <x:v>Julie Rechagneux</x:v>
      </x:c>
      <x:c r="B562" s="55" t="str">
        <x:v>Digital Omnibus</x:v>
      </x:c>
      <x:c r="C562" s="62" t="str">
        <x:v>Amendment 192 — Recital 24 d (new)</x:v>
      </x:c>
      <x:c r="D562" s="66" t="n">
        <x:f>IF(INDEX('MEP amendments'!$AE$7:$AE$315,MATCH($M562,'MEP amendments'!$AD$7:$AD$315,0))=1,INDEX('MEP amendments'!$P$7:$P$315,MATCH($M562,'MEP amendments'!$AD$7:$AD$315,0)),"")</x:f>
        <x:v>1</x:v>
      </x:c>
      <x:c r="E562" s="55" t="n">
        <x:f>IF(AND(ISNUMBER(D562),INDEX('MEP amendments'!$T$7:$T$315,MATCH($M562,'MEP amendments'!$AD$7:$AD$315,0))="Yes"),1,0)</x:f>
        <x:v>1</x:v>
      </x:c>
      <x:c r="F562" s="55" t="str">
        <x:f>INDEX('MEP amendments'!$S$7:$S$315,MATCH($M562,'MEP amendments'!$AD$7:$AD$315,0))</x:f>
        <x:v>High</x:v>
      </x:c>
      <x:c r="G562" s="55" t="n">
        <x:f>COUNTIFS($A$7:$A$1047,A562,$B$7:$B$1047,B562,$E$7:$E$1047,1)</x:f>
        <x:v>54</x:v>
      </x:c>
      <x:c r="H562" s="68" t="n">
        <x:f>IF(E562=1,D562/G562,"")</x:f>
        <x:v>0.018518518518518517</x:v>
      </x:c>
      <x:c r="I562" s="55" t="n">
        <x:f>IF(AND(E562=1,COUNTIFS($A$7:A562,A562,$B$7:B562,B562,$E$7:E562,1)=1),1,0)</x:f>
        <x:v>0</x:v>
      </x:c>
      <x:c r="J562" s="64" t="str">
        <x:v>Official amendment</x:v>
      </x:c>
      <x:c r="K562" s="62" t="str">
        <x:v>Named signatory to tabled amendment</x:v>
      </x:c>
      <x:c r="L562" s="55" t="str">
        <x:v>No</x:v>
      </x:c>
      <x:c r="M562" s="55" t="str">
        <x:v>PET-MEP-95</x:v>
      </x:c>
    </x:row>
    <x:row r="563" ht="34" customHeight="1">
      <x:c r="A563" s="60" t="str">
        <x:v>Julie Rechagneux</x:v>
      </x:c>
      <x:c r="B563" s="60" t="str">
        <x:v>Digital Omnibus</x:v>
      </x:c>
      <x:c r="C563" s="61" t="str">
        <x:v>Amendment 206 — Recital 26 a (new)</x:v>
      </x:c>
      <x:c r="D563" s="65" t="n">
        <x:f>IF(INDEX('MEP amendments'!$AE$7:$AE$315,MATCH($M563,'MEP amendments'!$AD$7:$AD$315,0))=1,INDEX('MEP amendments'!$P$7:$P$315,MATCH($M563,'MEP amendments'!$AD$7:$AD$315,0)),"")</x:f>
        <x:v>1</x:v>
      </x:c>
      <x:c r="E563" s="60" t="n">
        <x:f>IF(AND(ISNUMBER(D563),INDEX('MEP amendments'!$T$7:$T$315,MATCH($M563,'MEP amendments'!$AD$7:$AD$315,0))="Yes"),1,0)</x:f>
        <x:v>1</x:v>
      </x:c>
      <x:c r="F563" s="60" t="str">
        <x:f>INDEX('MEP amendments'!$S$7:$S$315,MATCH($M563,'MEP amendments'!$AD$7:$AD$315,0))</x:f>
        <x:v>High</x:v>
      </x:c>
      <x:c r="G563" s="60" t="n">
        <x:f>COUNTIFS($A$7:$A$1047,A563,$B$7:$B$1047,B563,$E$7:$E$1047,1)</x:f>
        <x:v>54</x:v>
      </x:c>
      <x:c r="H563" s="67" t="n">
        <x:f>IF(E563=1,D563/G563,"")</x:f>
        <x:v>0.018518518518518517</x:v>
      </x:c>
      <x:c r="I563" s="60" t="n">
        <x:f>IF(AND(E563=1,COUNTIFS($A$7:A563,A563,$B$7:B563,B563,$E$7:E563,1)=1),1,0)</x:f>
        <x:v>0</x:v>
      </x:c>
      <x:c r="J563" s="63" t="str">
        <x:v>Official amendment</x:v>
      </x:c>
      <x:c r="K563" s="61" t="str">
        <x:v>Named signatory to tabled amendment</x:v>
      </x:c>
      <x:c r="L563" s="60" t="str">
        <x:v>No</x:v>
      </x:c>
      <x:c r="M563" s="60" t="str">
        <x:v>PET-MEP-96</x:v>
      </x:c>
    </x:row>
    <x:row r="564" ht="34" customHeight="1">
      <x:c r="A564" s="55" t="str">
        <x:v>Julie Rechagneux</x:v>
      </x:c>
      <x:c r="B564" s="55" t="str">
        <x:v>Digital Omnibus</x:v>
      </x:c>
      <x:c r="C564" s="62" t="str">
        <x:v>Amendment 223 — Recital 27</x:v>
      </x:c>
      <x:c r="D564" s="66" t="n">
        <x:f>IF(INDEX('MEP amendments'!$AE$7:$AE$315,MATCH($M564,'MEP amendments'!$AD$7:$AD$315,0))=1,INDEX('MEP amendments'!$P$7:$P$315,MATCH($M564,'MEP amendments'!$AD$7:$AD$315,0)),"")</x:f>
        <x:v>0</x:v>
      </x:c>
      <x:c r="E564" s="55" t="n">
        <x:f>IF(AND(ISNUMBER(D564),INDEX('MEP amendments'!$T$7:$T$315,MATCH($M564,'MEP amendments'!$AD$7:$AD$315,0))="Yes"),1,0)</x:f>
        <x:v>1</x:v>
      </x:c>
      <x:c r="F564" s="55" t="str">
        <x:f>INDEX('MEP amendments'!$S$7:$S$315,MATCH($M564,'MEP amendments'!$AD$7:$AD$315,0))</x:f>
        <x:v>High</x:v>
      </x:c>
      <x:c r="G564" s="55" t="n">
        <x:f>COUNTIFS($A$7:$A$1047,A564,$B$7:$B$1047,B564,$E$7:$E$1047,1)</x:f>
        <x:v>54</x:v>
      </x:c>
      <x:c r="H564" s="68" t="n">
        <x:f>IF(E564=1,D564/G564,"")</x:f>
        <x:v>0</x:v>
      </x:c>
      <x:c r="I564" s="55" t="n">
        <x:f>IF(AND(E564=1,COUNTIFS($A$7:A564,A564,$B$7:B564,B564,$E$7:E564,1)=1),1,0)</x:f>
        <x:v>0</x:v>
      </x:c>
      <x:c r="J564" s="64" t="str">
        <x:v>Official amendment</x:v>
      </x:c>
      <x:c r="K564" s="62" t="str">
        <x:v>Named signatory to tabled amendment</x:v>
      </x:c>
      <x:c r="L564" s="55" t="str">
        <x:v>No</x:v>
      </x:c>
      <x:c r="M564" s="55" t="str">
        <x:v>PET-MEP-105</x:v>
      </x:c>
    </x:row>
    <x:row r="565" ht="34" customHeight="1">
      <x:c r="A565" s="60" t="str">
        <x:v>Julie Rechagneux</x:v>
      </x:c>
      <x:c r="B565" s="60" t="str">
        <x:v>Digital Omnibus</x:v>
      </x:c>
      <x:c r="C565" s="61" t="str">
        <x:v>Amendment 226 — Recital 27 a (new)</x:v>
      </x:c>
      <x:c r="D565" s="65" t="n">
        <x:f>IF(INDEX('MEP amendments'!$AE$7:$AE$315,MATCH($M565,'MEP amendments'!$AD$7:$AD$315,0))=1,INDEX('MEP amendments'!$P$7:$P$315,MATCH($M565,'MEP amendments'!$AD$7:$AD$315,0)),"")</x:f>
        <x:v>0</x:v>
      </x:c>
      <x:c r="E565" s="60" t="n">
        <x:f>IF(AND(ISNUMBER(D565),INDEX('MEP amendments'!$T$7:$T$315,MATCH($M565,'MEP amendments'!$AD$7:$AD$315,0))="Yes"),1,0)</x:f>
        <x:v>1</x:v>
      </x:c>
      <x:c r="F565" s="60" t="str">
        <x:f>INDEX('MEP amendments'!$S$7:$S$315,MATCH($M565,'MEP amendments'!$AD$7:$AD$315,0))</x:f>
        <x:v>High</x:v>
      </x:c>
      <x:c r="G565" s="60" t="n">
        <x:f>COUNTIFS($A$7:$A$1047,A565,$B$7:$B$1047,B565,$E$7:$E$1047,1)</x:f>
        <x:v>54</x:v>
      </x:c>
      <x:c r="H565" s="67" t="n">
        <x:f>IF(E565=1,D565/G565,"")</x:f>
        <x:v>0</x:v>
      </x:c>
      <x:c r="I565" s="60" t="n">
        <x:f>IF(AND(E565=1,COUNTIFS($A$7:A565,A565,$B$7:B565,B565,$E$7:E565,1)=1),1,0)</x:f>
        <x:v>0</x:v>
      </x:c>
      <x:c r="J565" s="63" t="str">
        <x:v>Official amendment</x:v>
      </x:c>
      <x:c r="K565" s="61" t="str">
        <x:v>Named signatory to tabled amendment</x:v>
      </x:c>
      <x:c r="L565" s="60" t="str">
        <x:v>No</x:v>
      </x:c>
      <x:c r="M565" s="60" t="str">
        <x:v>PET-MEP-107</x:v>
      </x:c>
    </x:row>
    <x:row r="566" ht="34" customHeight="1">
      <x:c r="A566" s="55" t="str">
        <x:v>Julie Rechagneux</x:v>
      </x:c>
      <x:c r="B566" s="55" t="str">
        <x:v>Digital Omnibus</x:v>
      </x:c>
      <x:c r="C566" s="62" t="str">
        <x:v>Amendment 228 — Recital 27 b (new)</x:v>
      </x:c>
      <x:c r="D566" s="66" t="n">
        <x:f>IF(INDEX('MEP amendments'!$AE$7:$AE$315,MATCH($M566,'MEP amendments'!$AD$7:$AD$315,0))=1,INDEX('MEP amendments'!$P$7:$P$315,MATCH($M566,'MEP amendments'!$AD$7:$AD$315,0)),"")</x:f>
        <x:v>2</x:v>
      </x:c>
      <x:c r="E566" s="55" t="n">
        <x:f>IF(AND(ISNUMBER(D566),INDEX('MEP amendments'!$T$7:$T$315,MATCH($M566,'MEP amendments'!$AD$7:$AD$315,0))="Yes"),1,0)</x:f>
        <x:v>1</x:v>
      </x:c>
      <x:c r="F566" s="55" t="str">
        <x:f>INDEX('MEP amendments'!$S$7:$S$315,MATCH($M566,'MEP amendments'!$AD$7:$AD$315,0))</x:f>
        <x:v>High</x:v>
      </x:c>
      <x:c r="G566" s="55" t="n">
        <x:f>COUNTIFS($A$7:$A$1047,A566,$B$7:$B$1047,B566,$E$7:$E$1047,1)</x:f>
        <x:v>54</x:v>
      </x:c>
      <x:c r="H566" s="68" t="n">
        <x:f>IF(E566=1,D566/G566,"")</x:f>
        <x:v>0.037037037037037035</x:v>
      </x:c>
      <x:c r="I566" s="55" t="n">
        <x:f>IF(AND(E566=1,COUNTIFS($A$7:A566,A566,$B$7:B566,B566,$E$7:E566,1)=1),1,0)</x:f>
        <x:v>0</x:v>
      </x:c>
      <x:c r="J566" s="64" t="str">
        <x:v>Official amendment</x:v>
      </x:c>
      <x:c r="K566" s="62" t="str">
        <x:v>Named signatory to tabled amendment</x:v>
      </x:c>
      <x:c r="L566" s="55" t="str">
        <x:v>No</x:v>
      </x:c>
      <x:c r="M566" s="55" t="str">
        <x:v>PET-MEP-109</x:v>
      </x:c>
    </x:row>
    <x:row r="567" ht="34" customHeight="1">
      <x:c r="A567" s="60" t="str">
        <x:v>Julie Rechagneux</x:v>
      </x:c>
      <x:c r="B567" s="60" t="str">
        <x:v>Digital Omnibus</x:v>
      </x:c>
      <x:c r="C567" s="61" t="str">
        <x:v>Amendment 230 — Recital 27 c (new)</x:v>
      </x:c>
      <x:c r="D567" s="65" t="n">
        <x:f>IF(INDEX('MEP amendments'!$AE$7:$AE$315,MATCH($M567,'MEP amendments'!$AD$7:$AD$315,0))=1,INDEX('MEP amendments'!$P$7:$P$315,MATCH($M567,'MEP amendments'!$AD$7:$AD$315,0)),"")</x:f>
        <x:v>2</x:v>
      </x:c>
      <x:c r="E567" s="60" t="n">
        <x:f>IF(AND(ISNUMBER(D567),INDEX('MEP amendments'!$T$7:$T$315,MATCH($M567,'MEP amendments'!$AD$7:$AD$315,0))="Yes"),1,0)</x:f>
        <x:v>1</x:v>
      </x:c>
      <x:c r="F567" s="60" t="str">
        <x:f>INDEX('MEP amendments'!$S$7:$S$315,MATCH($M567,'MEP amendments'!$AD$7:$AD$315,0))</x:f>
        <x:v>High</x:v>
      </x:c>
      <x:c r="G567" s="60" t="n">
        <x:f>COUNTIFS($A$7:$A$1047,A567,$B$7:$B$1047,B567,$E$7:$E$1047,1)</x:f>
        <x:v>54</x:v>
      </x:c>
      <x:c r="H567" s="67" t="n">
        <x:f>IF(E567=1,D567/G567,"")</x:f>
        <x:v>0.037037037037037035</x:v>
      </x:c>
      <x:c r="I567" s="60" t="n">
        <x:f>IF(AND(E567=1,COUNTIFS($A$7:A567,A567,$B$7:B567,B567,$E$7:E567,1)=1),1,0)</x:f>
        <x:v>0</x:v>
      </x:c>
      <x:c r="J567" s="63" t="str">
        <x:v>Official amendment</x:v>
      </x:c>
      <x:c r="K567" s="61" t="str">
        <x:v>Named signatory to tabled amendment</x:v>
      </x:c>
      <x:c r="L567" s="60" t="str">
        <x:v>No</x:v>
      </x:c>
      <x:c r="M567" s="60" t="str">
        <x:v>PET-MEP-110</x:v>
      </x:c>
    </x:row>
    <x:row r="568" ht="34" customHeight="1">
      <x:c r="A568" s="55" t="str">
        <x:v>Julie Rechagneux</x:v>
      </x:c>
      <x:c r="B568" s="55" t="str">
        <x:v>Digital Omnibus</x:v>
      </x:c>
      <x:c r="C568" s="62" t="str">
        <x:v>Amendment 242 — Recital 28 a (new)</x:v>
      </x:c>
      <x:c r="D568" s="66" t="n">
        <x:f>IF(INDEX('MEP amendments'!$AE$7:$AE$315,MATCH($M568,'MEP amendments'!$AD$7:$AD$315,0))=1,INDEX('MEP amendments'!$P$7:$P$315,MATCH($M568,'MEP amendments'!$AD$7:$AD$315,0)),"")</x:f>
        <x:v>1</x:v>
      </x:c>
      <x:c r="E568" s="55" t="n">
        <x:f>IF(AND(ISNUMBER(D568),INDEX('MEP amendments'!$T$7:$T$315,MATCH($M568,'MEP amendments'!$AD$7:$AD$315,0))="Yes"),1,0)</x:f>
        <x:v>1</x:v>
      </x:c>
      <x:c r="F568" s="55" t="str">
        <x:f>INDEX('MEP amendments'!$S$7:$S$315,MATCH($M568,'MEP amendments'!$AD$7:$AD$315,0))</x:f>
        <x:v>High</x:v>
      </x:c>
      <x:c r="G568" s="55" t="n">
        <x:f>COUNTIFS($A$7:$A$1047,A568,$B$7:$B$1047,B568,$E$7:$E$1047,1)</x:f>
        <x:v>54</x:v>
      </x:c>
      <x:c r="H568" s="68" t="n">
        <x:f>IF(E568=1,D568/G568,"")</x:f>
        <x:v>0.018518518518518517</x:v>
      </x:c>
      <x:c r="I568" s="55" t="n">
        <x:f>IF(AND(E568=1,COUNTIFS($A$7:A568,A568,$B$7:B568,B568,$E$7:E568,1)=1),1,0)</x:f>
        <x:v>0</x:v>
      </x:c>
      <x:c r="J568" s="64" t="str">
        <x:v>Official amendment</x:v>
      </x:c>
      <x:c r="K568" s="62" t="str">
        <x:v>Named signatory to tabled amendment</x:v>
      </x:c>
      <x:c r="L568" s="55" t="str">
        <x:v>No</x:v>
      </x:c>
      <x:c r="M568" s="55" t="str">
        <x:v>PET-MEP-112</x:v>
      </x:c>
    </x:row>
    <x:row r="569" ht="34" customHeight="1">
      <x:c r="A569" s="60" t="str">
        <x:v>Julie Rechagneux</x:v>
      </x:c>
      <x:c r="B569" s="60" t="str">
        <x:v>Digital Omnibus</x:v>
      </x:c>
      <x:c r="C569" s="61" t="str">
        <x:v>Amendment 250 — Recital 29 a (new)</x:v>
      </x:c>
      <x:c r="D569" s="65" t="n">
        <x:f>IF(INDEX('MEP amendments'!$AE$7:$AE$315,MATCH($M569,'MEP amendments'!$AD$7:$AD$315,0))=1,INDEX('MEP amendments'!$P$7:$P$315,MATCH($M569,'MEP amendments'!$AD$7:$AD$315,0)),"")</x:f>
        <x:v>1</x:v>
      </x:c>
      <x:c r="E569" s="60" t="n">
        <x:f>IF(AND(ISNUMBER(D569),INDEX('MEP amendments'!$T$7:$T$315,MATCH($M569,'MEP amendments'!$AD$7:$AD$315,0))="Yes"),1,0)</x:f>
        <x:v>1</x:v>
      </x:c>
      <x:c r="F569" s="60" t="str">
        <x:f>INDEX('MEP amendments'!$S$7:$S$315,MATCH($M569,'MEP amendments'!$AD$7:$AD$315,0))</x:f>
        <x:v>High</x:v>
      </x:c>
      <x:c r="G569" s="60" t="n">
        <x:f>COUNTIFS($A$7:$A$1047,A569,$B$7:$B$1047,B569,$E$7:$E$1047,1)</x:f>
        <x:v>54</x:v>
      </x:c>
      <x:c r="H569" s="67" t="n">
        <x:f>IF(E569=1,D569/G569,"")</x:f>
        <x:v>0.018518518518518517</x:v>
      </x:c>
      <x:c r="I569" s="60" t="n">
        <x:f>IF(AND(E569=1,COUNTIFS($A$7:A569,A569,$B$7:B569,B569,$E$7:E569,1)=1),1,0)</x:f>
        <x:v>0</x:v>
      </x:c>
      <x:c r="J569" s="63" t="str">
        <x:v>Official amendment</x:v>
      </x:c>
      <x:c r="K569" s="61" t="str">
        <x:v>Named signatory to tabled amendment</x:v>
      </x:c>
      <x:c r="L569" s="60" t="str">
        <x:v>No</x:v>
      </x:c>
      <x:c r="M569" s="60" t="str">
        <x:v>PET-MEP-114</x:v>
      </x:c>
    </x:row>
    <x:row r="570" ht="34" customHeight="1">
      <x:c r="A570" s="55" t="str">
        <x:v>Julie Rechagneux</x:v>
      </x:c>
      <x:c r="B570" s="55" t="str">
        <x:v>Digital Omnibus</x:v>
      </x:c>
      <x:c r="C570" s="62" t="str">
        <x:v>Amendment 257 — Recital 30</x:v>
      </x:c>
      <x:c r="D570" s="66" t="n">
        <x:f>IF(INDEX('MEP amendments'!$AE$7:$AE$315,MATCH($M570,'MEP amendments'!$AD$7:$AD$315,0))=1,INDEX('MEP amendments'!$P$7:$P$315,MATCH($M570,'MEP amendments'!$AD$7:$AD$315,0)),"")</x:f>
        <x:v>0</x:v>
      </x:c>
      <x:c r="E570" s="55" t="n">
        <x:f>IF(AND(ISNUMBER(D570),INDEX('MEP amendments'!$T$7:$T$315,MATCH($M570,'MEP amendments'!$AD$7:$AD$315,0))="Yes"),1,0)</x:f>
        <x:v>1</x:v>
      </x:c>
      <x:c r="F570" s="55" t="str">
        <x:f>INDEX('MEP amendments'!$S$7:$S$315,MATCH($M570,'MEP amendments'!$AD$7:$AD$315,0))</x:f>
        <x:v>High</x:v>
      </x:c>
      <x:c r="G570" s="55" t="n">
        <x:f>COUNTIFS($A$7:$A$1047,A570,$B$7:$B$1047,B570,$E$7:$E$1047,1)</x:f>
        <x:v>54</x:v>
      </x:c>
      <x:c r="H570" s="68" t="n">
        <x:f>IF(E570=1,D570/G570,"")</x:f>
        <x:v>0</x:v>
      </x:c>
      <x:c r="I570" s="55" t="n">
        <x:f>IF(AND(E570=1,COUNTIFS($A$7:A570,A570,$B$7:B570,B570,$E$7:E570,1)=1),1,0)</x:f>
        <x:v>0</x:v>
      </x:c>
      <x:c r="J570" s="64" t="str">
        <x:v>Official amendment</x:v>
      </x:c>
      <x:c r="K570" s="62" t="str">
        <x:v>Named signatory to tabled amendment</x:v>
      </x:c>
      <x:c r="L570" s="55" t="str">
        <x:v>No</x:v>
      </x:c>
      <x:c r="M570" s="55" t="str">
        <x:v>PET-MEP-115</x:v>
      </x:c>
    </x:row>
    <x:row r="571" ht="34" customHeight="1">
      <x:c r="A571" s="60" t="str">
        <x:v>Julie Rechagneux</x:v>
      </x:c>
      <x:c r="B571" s="60" t="str">
        <x:v>Digital Omnibus</x:v>
      </x:c>
      <x:c r="C571" s="61" t="str">
        <x:v>Amendment 400 — Recital 42 a (new)</x:v>
      </x:c>
      <x:c r="D571" s="65" t="n">
        <x:f>IF(INDEX('MEP amendments'!$AE$7:$AE$315,MATCH($M571,'MEP amendments'!$AD$7:$AD$315,0))=1,INDEX('MEP amendments'!$P$7:$P$315,MATCH($M571,'MEP amendments'!$AD$7:$AD$315,0)),"")</x:f>
        <x:v>1</x:v>
      </x:c>
      <x:c r="E571" s="60" t="n">
        <x:f>IF(AND(ISNUMBER(D571),INDEX('MEP amendments'!$T$7:$T$315,MATCH($M571,'MEP amendments'!$AD$7:$AD$315,0))="Yes"),1,0)</x:f>
        <x:v>1</x:v>
      </x:c>
      <x:c r="F571" s="60" t="str">
        <x:f>INDEX('MEP amendments'!$S$7:$S$315,MATCH($M571,'MEP amendments'!$AD$7:$AD$315,0))</x:f>
        <x:v>High</x:v>
      </x:c>
      <x:c r="G571" s="60" t="n">
        <x:f>COUNTIFS($A$7:$A$1047,A571,$B$7:$B$1047,B571,$E$7:$E$1047,1)</x:f>
        <x:v>54</x:v>
      </x:c>
      <x:c r="H571" s="67" t="n">
        <x:f>IF(E571=1,D571/G571,"")</x:f>
        <x:v>0.018518518518518517</x:v>
      </x:c>
      <x:c r="I571" s="60" t="n">
        <x:f>IF(AND(E571=1,COUNTIFS($A$7:A571,A571,$B$7:B571,B571,$E$7:E571,1)=1),1,0)</x:f>
        <x:v>0</x:v>
      </x:c>
      <x:c r="J571" s="63" t="str">
        <x:v>Official amendment</x:v>
      </x:c>
      <x:c r="K571" s="61" t="str">
        <x:v>Named signatory to tabled amendment</x:v>
      </x:c>
      <x:c r="L571" s="60" t="str">
        <x:v>No</x:v>
      </x:c>
      <x:c r="M571" s="60" t="str">
        <x:v>PET-MEP-141</x:v>
      </x:c>
    </x:row>
    <x:row r="572" ht="34" customHeight="1">
      <x:c r="A572" s="55" t="str">
        <x:v>Julie Rechagneux</x:v>
      </x:c>
      <x:c r="B572" s="55" t="str">
        <x:v>Digital Omnibus</x:v>
      </x:c>
      <x:c r="C572" s="62" t="str">
        <x:v>Amendment 473; Recital 46 a (new)</x:v>
      </x:c>
      <x:c r="D572" s="66" t="n">
        <x:f>IF(INDEX('MEP amendments'!$AE$7:$AE$315,MATCH($M572,'MEP amendments'!$AD$7:$AD$315,0))=1,INDEX('MEP amendments'!$P$7:$P$315,MATCH($M572,'MEP amendments'!$AD$7:$AD$315,0)),"")</x:f>
        <x:v>1</x:v>
      </x:c>
      <x:c r="E572" s="55" t="n">
        <x:f>IF(AND(ISNUMBER(D572),INDEX('MEP amendments'!$T$7:$T$315,MATCH($M572,'MEP amendments'!$AD$7:$AD$315,0))="Yes"),1,0)</x:f>
        <x:v>1</x:v>
      </x:c>
      <x:c r="F572" s="55" t="str">
        <x:f>INDEX('MEP amendments'!$S$7:$S$315,MATCH($M572,'MEP amendments'!$AD$7:$AD$315,0))</x:f>
        <x:v>High</x:v>
      </x:c>
      <x:c r="G572" s="55" t="n">
        <x:f>COUNTIFS($A$7:$A$1047,A572,$B$7:$B$1047,B572,$E$7:$E$1047,1)</x:f>
        <x:v>54</x:v>
      </x:c>
      <x:c r="H572" s="68" t="n">
        <x:f>IF(E572=1,D572/G572,"")</x:f>
        <x:v>0.018518518518518517</x:v>
      </x:c>
      <x:c r="I572" s="55" t="n">
        <x:f>IF(AND(E572=1,COUNTIFS($A$7:A572,A572,$B$7:B572,B572,$E$7:E572,1)=1),1,0)</x:f>
        <x:v>0</x:v>
      </x:c>
      <x:c r="J572" s="64" t="str">
        <x:v>Official amendment</x:v>
      </x:c>
      <x:c r="K572" s="62" t="str">
        <x:v>Named signatory to tabled amendment</x:v>
      </x:c>
      <x:c r="L572" s="55" t="str">
        <x:v>No</x:v>
      </x:c>
      <x:c r="M572" s="55" t="str">
        <x:v>PET-MEP-149</x:v>
      </x:c>
    </x:row>
    <x:row r="573" ht="34" customHeight="1">
      <x:c r="A573" s="60" t="str">
        <x:v>Julie Rechagneux</x:v>
      </x:c>
      <x:c r="B573" s="60" t="str">
        <x:v>Digital Omnibus</x:v>
      </x:c>
      <x:c r="C573" s="61" t="str">
        <x:v>Amendment 530 — Article 1 – paragraph 1 – point 1 – point a Regulation (EU) 2023/2854 Article 1 – Paragraph 1 – point ea a (new)</x:v>
      </x:c>
      <x:c r="D573" s="65" t="n">
        <x:f>IF(INDEX('MEP amendments'!$AE$7:$AE$315,MATCH($M573,'MEP amendments'!$AD$7:$AD$315,0))=1,INDEX('MEP amendments'!$P$7:$P$315,MATCH($M573,'MEP amendments'!$AD$7:$AD$315,0)),"")</x:f>
        <x:v>1</x:v>
      </x:c>
      <x:c r="E573" s="60" t="n">
        <x:f>IF(AND(ISNUMBER(D573),INDEX('MEP amendments'!$T$7:$T$315,MATCH($M573,'MEP amendments'!$AD$7:$AD$315,0))="Yes"),1,0)</x:f>
        <x:v>1</x:v>
      </x:c>
      <x:c r="F573" s="60" t="str">
        <x:f>INDEX('MEP amendments'!$S$7:$S$315,MATCH($M573,'MEP amendments'!$AD$7:$AD$315,0))</x:f>
        <x:v>High</x:v>
      </x:c>
      <x:c r="G573" s="60" t="n">
        <x:f>COUNTIFS($A$7:$A$1047,A573,$B$7:$B$1047,B573,$E$7:$E$1047,1)</x:f>
        <x:v>54</x:v>
      </x:c>
      <x:c r="H573" s="67" t="n">
        <x:f>IF(E573=1,D573/G573,"")</x:f>
        <x:v>0.018518518518518517</x:v>
      </x:c>
      <x:c r="I573" s="60" t="n">
        <x:f>IF(AND(E573=1,COUNTIFS($A$7:A573,A573,$B$7:B573,B573,$E$7:E573,1)=1),1,0)</x:f>
        <x:v>0</x:v>
      </x:c>
      <x:c r="J573" s="63" t="str">
        <x:v>Official amendment</x:v>
      </x:c>
      <x:c r="K573" s="61" t="str">
        <x:v>Named signatory to tabled amendment</x:v>
      </x:c>
      <x:c r="L573" s="60" t="str">
        <x:v>No</x:v>
      </x:c>
      <x:c r="M573" s="60" t="str">
        <x:v>PET-MEP-151</x:v>
      </x:c>
    </x:row>
    <x:row r="574" ht="34" customHeight="1">
      <x:c r="A574" s="55" t="str">
        <x:v>Julie Rechagneux</x:v>
      </x:c>
      <x:c r="B574" s="55" t="str">
        <x:v>Digital Omnibus</x:v>
      </x:c>
      <x:c r="C574" s="62" t="str">
        <x:v>Amendment 533 — Article 1 – paragraph 1 – point 1 – point a Regulation (EU) 2023/2854 Article 1 – Paragraph 1 – point ea d (new)</x:v>
      </x:c>
      <x:c r="D574" s="66" t="n">
        <x:f>IF(INDEX('MEP amendments'!$AE$7:$AE$315,MATCH($M574,'MEP amendments'!$AD$7:$AD$315,0))=1,INDEX('MEP amendments'!$P$7:$P$315,MATCH($M574,'MEP amendments'!$AD$7:$AD$315,0)),"")</x:f>
        <x:v>1</x:v>
      </x:c>
      <x:c r="E574" s="55" t="n">
        <x:f>IF(AND(ISNUMBER(D574),INDEX('MEP amendments'!$T$7:$T$315,MATCH($M574,'MEP amendments'!$AD$7:$AD$315,0))="Yes"),1,0)</x:f>
        <x:v>1</x:v>
      </x:c>
      <x:c r="F574" s="55" t="str">
        <x:f>INDEX('MEP amendments'!$S$7:$S$315,MATCH($M574,'MEP amendments'!$AD$7:$AD$315,0))</x:f>
        <x:v>Medium</x:v>
      </x:c>
      <x:c r="G574" s="55" t="n">
        <x:f>COUNTIFS($A$7:$A$1047,A574,$B$7:$B$1047,B574,$E$7:$E$1047,1)</x:f>
        <x:v>54</x:v>
      </x:c>
      <x:c r="H574" s="68" t="n">
        <x:f>IF(E574=1,D574/G574,"")</x:f>
        <x:v>0.018518518518518517</x:v>
      </x:c>
      <x:c r="I574" s="55" t="n">
        <x:f>IF(AND(E574=1,COUNTIFS($A$7:A574,A574,$B$7:B574,B574,$E$7:E574,1)=1),1,0)</x:f>
        <x:v>0</x:v>
      </x:c>
      <x:c r="J574" s="64" t="str">
        <x:v>Official amendment</x:v>
      </x:c>
      <x:c r="K574" s="62" t="str">
        <x:v>Named signatory to tabled amendment</x:v>
      </x:c>
      <x:c r="L574" s="55" t="str">
        <x:v>No</x:v>
      </x:c>
      <x:c r="M574" s="55" t="str">
        <x:v>PET-MEP-152</x:v>
      </x:c>
    </x:row>
    <x:row r="575" ht="34" customHeight="1">
      <x:c r="A575" s="60" t="str">
        <x:v>Julie Rechagneux</x:v>
      </x:c>
      <x:c r="B575" s="60" t="str">
        <x:v>Digital Omnibus</x:v>
      </x:c>
      <x:c r="C575" s="61" t="str">
        <x:v>Amendment 579 — Article 1 – paragraph 1 – point 2 – point e Regulation (EU) 2023/2854 Article 2 – point 54</x:v>
      </x:c>
      <x:c r="D575" s="65" t="n">
        <x:f>IF(INDEX('MEP amendments'!$AE$7:$AE$315,MATCH($M575,'MEP amendments'!$AD$7:$AD$315,0))=1,INDEX('MEP amendments'!$P$7:$P$315,MATCH($M575,'MEP amendments'!$AD$7:$AD$315,0)),"")</x:f>
        <x:v>1</x:v>
      </x:c>
      <x:c r="E575" s="60" t="n">
        <x:f>IF(AND(ISNUMBER(D575),INDEX('MEP amendments'!$T$7:$T$315,MATCH($M575,'MEP amendments'!$AD$7:$AD$315,0))="Yes"),1,0)</x:f>
        <x:v>1</x:v>
      </x:c>
      <x:c r="F575" s="60" t="str">
        <x:f>INDEX('MEP amendments'!$S$7:$S$315,MATCH($M575,'MEP amendments'!$AD$7:$AD$315,0))</x:f>
        <x:v>High</x:v>
      </x:c>
      <x:c r="G575" s="60" t="n">
        <x:f>COUNTIFS($A$7:$A$1047,A575,$B$7:$B$1047,B575,$E$7:$E$1047,1)</x:f>
        <x:v>54</x:v>
      </x:c>
      <x:c r="H575" s="67" t="n">
        <x:f>IF(E575=1,D575/G575,"")</x:f>
        <x:v>0.018518518518518517</x:v>
      </x:c>
      <x:c r="I575" s="60" t="n">
        <x:f>IF(AND(E575=1,COUNTIFS($A$7:A575,A575,$B$7:B575,B575,$E$7:E575,1)=1),1,0)</x:f>
        <x:v>0</x:v>
      </x:c>
      <x:c r="J575" s="63" t="str">
        <x:v>Official amendment</x:v>
      </x:c>
      <x:c r="K575" s="61" t="str">
        <x:v>Named signatory to tabled amendment</x:v>
      </x:c>
      <x:c r="L575" s="60" t="str">
        <x:v>No</x:v>
      </x:c>
      <x:c r="M575" s="60" t="str">
        <x:v>PET-MEP-154</x:v>
      </x:c>
    </x:row>
    <x:row r="576" ht="34" customHeight="1">
      <x:c r="A576" s="55" t="str">
        <x:v>Julie Rechagneux</x:v>
      </x:c>
      <x:c r="B576" s="55" t="str">
        <x:v>Digital Omnibus</x:v>
      </x:c>
      <x:c r="C576" s="62" t="str">
        <x:v>Amendment 585 — Article 1 – paragraph 1 – point 2 – point e Regulation (EU) 2023/2854 Article 2 – point 61a (new)</x:v>
      </x:c>
      <x:c r="D576" s="66" t="n">
        <x:f>IF(INDEX('MEP amendments'!$AE$7:$AE$315,MATCH($M576,'MEP amendments'!$AD$7:$AD$315,0))=1,INDEX('MEP amendments'!$P$7:$P$315,MATCH($M576,'MEP amendments'!$AD$7:$AD$315,0)),"")</x:f>
        <x:v>0</x:v>
      </x:c>
      <x:c r="E576" s="55" t="n">
        <x:f>IF(AND(ISNUMBER(D576),INDEX('MEP amendments'!$T$7:$T$315,MATCH($M576,'MEP amendments'!$AD$7:$AD$315,0))="Yes"),1,0)</x:f>
        <x:v>1</x:v>
      </x:c>
      <x:c r="F576" s="55" t="str">
        <x:f>INDEX('MEP amendments'!$S$7:$S$315,MATCH($M576,'MEP amendments'!$AD$7:$AD$315,0))</x:f>
        <x:v>High</x:v>
      </x:c>
      <x:c r="G576" s="55" t="n">
        <x:f>COUNTIFS($A$7:$A$1047,A576,$B$7:$B$1047,B576,$E$7:$E$1047,1)</x:f>
        <x:v>54</x:v>
      </x:c>
      <x:c r="H576" s="68" t="n">
        <x:f>IF(E576=1,D576/G576,"")</x:f>
        <x:v>0</x:v>
      </x:c>
      <x:c r="I576" s="55" t="n">
        <x:f>IF(AND(E576=1,COUNTIFS($A$7:A576,A576,$B$7:B576,B576,$E$7:E576,1)=1),1,0)</x:f>
        <x:v>0</x:v>
      </x:c>
      <x:c r="J576" s="64" t="str">
        <x:v>Official amendment</x:v>
      </x:c>
      <x:c r="K576" s="62" t="str">
        <x:v>Named signatory to tabled amendment</x:v>
      </x:c>
      <x:c r="L576" s="55" t="str">
        <x:v>No</x:v>
      </x:c>
      <x:c r="M576" s="55" t="str">
        <x:v>PET-MEP-155</x:v>
      </x:c>
    </x:row>
    <x:row r="577" ht="34" customHeight="1">
      <x:c r="A577" s="60" t="str">
        <x:v>Julie Rechagneux</x:v>
      </x:c>
      <x:c r="B577" s="60" t="str">
        <x:v>Digital Omnibus</x:v>
      </x:c>
      <x:c r="C577" s="61" t="str">
        <x:v>Amendment 586 — Article 1 – paragraph 1 – point 2 – point e Regulation (EU) 2023/2854 Article 2 – point 61b (new)</x:v>
      </x:c>
      <x:c r="D577" s="65" t="n">
        <x:f>IF(INDEX('MEP amendments'!$AE$7:$AE$315,MATCH($M577,'MEP amendments'!$AD$7:$AD$315,0))=1,INDEX('MEP amendments'!$P$7:$P$315,MATCH($M577,'MEP amendments'!$AD$7:$AD$315,0)),"")</x:f>
        <x:v>1</x:v>
      </x:c>
      <x:c r="E577" s="60" t="n">
        <x:f>IF(AND(ISNUMBER(D577),INDEX('MEP amendments'!$T$7:$T$315,MATCH($M577,'MEP amendments'!$AD$7:$AD$315,0))="Yes"),1,0)</x:f>
        <x:v>1</x:v>
      </x:c>
      <x:c r="F577" s="60" t="str">
        <x:f>INDEX('MEP amendments'!$S$7:$S$315,MATCH($M577,'MEP amendments'!$AD$7:$AD$315,0))</x:f>
        <x:v>High</x:v>
      </x:c>
      <x:c r="G577" s="60" t="n">
        <x:f>COUNTIFS($A$7:$A$1047,A577,$B$7:$B$1047,B577,$E$7:$E$1047,1)</x:f>
        <x:v>54</x:v>
      </x:c>
      <x:c r="H577" s="67" t="n">
        <x:f>IF(E577=1,D577/G577,"")</x:f>
        <x:v>0.018518518518518517</x:v>
      </x:c>
      <x:c r="I577" s="60" t="n">
        <x:f>IF(AND(E577=1,COUNTIFS($A$7:A577,A577,$B$7:B577,B577,$E$7:E577,1)=1),1,0)</x:f>
        <x:v>0</x:v>
      </x:c>
      <x:c r="J577" s="63" t="str">
        <x:v>Official amendment</x:v>
      </x:c>
      <x:c r="K577" s="61" t="str">
        <x:v>Named signatory to tabled amendment</x:v>
      </x:c>
      <x:c r="L577" s="60" t="str">
        <x:v>No</x:v>
      </x:c>
      <x:c r="M577" s="60" t="str">
        <x:v>PET-MEP-156</x:v>
      </x:c>
    </x:row>
    <x:row r="578" ht="34" customHeight="1">
      <x:c r="A578" s="55" t="str">
        <x:v>Julie Rechagneux</x:v>
      </x:c>
      <x:c r="B578" s="55" t="str">
        <x:v>Digital Omnibus</x:v>
      </x:c>
      <x:c r="C578" s="62" t="str">
        <x:v>Amendment 644 — Article 1 – paragraph 1 – point 7 Regulation (EU) 2023/2854 Article 15a – paragraph 2</x:v>
      </x:c>
      <x:c r="D578" s="66" t="n">
        <x:f>IF(INDEX('MEP amendments'!$AE$7:$AE$315,MATCH($M578,'MEP amendments'!$AD$7:$AD$315,0))=1,INDEX('MEP amendments'!$P$7:$P$315,MATCH($M578,'MEP amendments'!$AD$7:$AD$315,0)),"")</x:f>
        <x:v>1</x:v>
      </x:c>
      <x:c r="E578" s="55" t="n">
        <x:f>IF(AND(ISNUMBER(D578),INDEX('MEP amendments'!$T$7:$T$315,MATCH($M578,'MEP amendments'!$AD$7:$AD$315,0))="Yes"),1,0)</x:f>
        <x:v>1</x:v>
      </x:c>
      <x:c r="F578" s="55" t="str">
        <x:f>INDEX('MEP amendments'!$S$7:$S$315,MATCH($M578,'MEP amendments'!$AD$7:$AD$315,0))</x:f>
        <x:v>High</x:v>
      </x:c>
      <x:c r="G578" s="55" t="n">
        <x:f>COUNTIFS($A$7:$A$1047,A578,$B$7:$B$1047,B578,$E$7:$E$1047,1)</x:f>
        <x:v>54</x:v>
      </x:c>
      <x:c r="H578" s="68" t="n">
        <x:f>IF(E578=1,D578/G578,"")</x:f>
        <x:v>0.018518518518518517</x:v>
      </x:c>
      <x:c r="I578" s="55" t="n">
        <x:f>IF(AND(E578=1,COUNTIFS($A$7:A578,A578,$B$7:B578,B578,$E$7:E578,1)=1),1,0)</x:f>
        <x:v>0</x:v>
      </x:c>
      <x:c r="J578" s="64" t="str">
        <x:v>Official amendment</x:v>
      </x:c>
      <x:c r="K578" s="62" t="str">
        <x:v>Named signatory to tabled amendment</x:v>
      </x:c>
      <x:c r="L578" s="55" t="str">
        <x:v>No</x:v>
      </x:c>
      <x:c r="M578" s="55" t="str">
        <x:v>PET-MEP-160</x:v>
      </x:c>
    </x:row>
    <x:row r="579" ht="34" customHeight="1">
      <x:c r="A579" s="60" t="str">
        <x:v>Julie Rechagneux</x:v>
      </x:c>
      <x:c r="B579" s="60" t="str">
        <x:v>Digital Omnibus</x:v>
      </x:c>
      <x:c r="C579" s="61" t="str">
        <x:v>Amendment 646 — Article 1 – paragraph 1 – point 7 Regulation (EU) 2023/2854 Article 15a – paragraph 2</x:v>
      </x:c>
      <x:c r="D579" s="65" t="n">
        <x:f>IF(INDEX('MEP amendments'!$AE$7:$AE$315,MATCH($M579,'MEP amendments'!$AD$7:$AD$315,0))=1,INDEX('MEP amendments'!$P$7:$P$315,MATCH($M579,'MEP amendments'!$AD$7:$AD$315,0)),"")</x:f>
        <x:v>0</x:v>
      </x:c>
      <x:c r="E579" s="60" t="n">
        <x:f>IF(AND(ISNUMBER(D579),INDEX('MEP amendments'!$T$7:$T$315,MATCH($M579,'MEP amendments'!$AD$7:$AD$315,0))="Yes"),1,0)</x:f>
        <x:v>1</x:v>
      </x:c>
      <x:c r="F579" s="60" t="str">
        <x:f>INDEX('MEP amendments'!$S$7:$S$315,MATCH($M579,'MEP amendments'!$AD$7:$AD$315,0))</x:f>
        <x:v>High</x:v>
      </x:c>
      <x:c r="G579" s="60" t="n">
        <x:f>COUNTIFS($A$7:$A$1047,A579,$B$7:$B$1047,B579,$E$7:$E$1047,1)</x:f>
        <x:v>54</x:v>
      </x:c>
      <x:c r="H579" s="67" t="n">
        <x:f>IF(E579=1,D579/G579,"")</x:f>
        <x:v>0</x:v>
      </x:c>
      <x:c r="I579" s="60" t="n">
        <x:f>IF(AND(E579=1,COUNTIFS($A$7:A579,A579,$B$7:B579,B579,$E$7:E579,1)=1),1,0)</x:f>
        <x:v>0</x:v>
      </x:c>
      <x:c r="J579" s="63" t="str">
        <x:v>Official amendment</x:v>
      </x:c>
      <x:c r="K579" s="61" t="str">
        <x:v>Named signatory to tabled amendment</x:v>
      </x:c>
      <x:c r="L579" s="60" t="str">
        <x:v>No</x:v>
      </x:c>
      <x:c r="M579" s="60" t="str">
        <x:v>PET-MEP-162</x:v>
      </x:c>
    </x:row>
    <x:row r="580" ht="34" customHeight="1">
      <x:c r="A580" s="55" t="str">
        <x:v>Julie Rechagneux</x:v>
      </x:c>
      <x:c r="B580" s="55" t="str">
        <x:v>Digital Omnibus</x:v>
      </x:c>
      <x:c r="C580" s="62" t="str">
        <x:v>Amendment 717 — Article 1 – paragraph 1 – point 18 Regulation (EU) 2023/2854 Article 32a (new) – paragraph 1a (new)</x:v>
      </x:c>
      <x:c r="D580" s="66" t="n">
        <x:f>IF(INDEX('MEP amendments'!$AE$7:$AE$315,MATCH($M580,'MEP amendments'!$AD$7:$AD$315,0))=1,INDEX('MEP amendments'!$P$7:$P$315,MATCH($M580,'MEP amendments'!$AD$7:$AD$315,0)),"")</x:f>
        <x:v>1</x:v>
      </x:c>
      <x:c r="E580" s="55" t="n">
        <x:f>IF(AND(ISNUMBER(D580),INDEX('MEP amendments'!$T$7:$T$315,MATCH($M580,'MEP amendments'!$AD$7:$AD$315,0))="Yes"),1,0)</x:f>
        <x:v>1</x:v>
      </x:c>
      <x:c r="F580" s="55" t="str">
        <x:f>INDEX('MEP amendments'!$S$7:$S$315,MATCH($M580,'MEP amendments'!$AD$7:$AD$315,0))</x:f>
        <x:v>High</x:v>
      </x:c>
      <x:c r="G580" s="55" t="n">
        <x:f>COUNTIFS($A$7:$A$1047,A580,$B$7:$B$1047,B580,$E$7:$E$1047,1)</x:f>
        <x:v>54</x:v>
      </x:c>
      <x:c r="H580" s="68" t="n">
        <x:f>IF(E580=1,D580/G580,"")</x:f>
        <x:v>0.018518518518518517</x:v>
      </x:c>
      <x:c r="I580" s="55" t="n">
        <x:f>IF(AND(E580=1,COUNTIFS($A$7:A580,A580,$B$7:B580,B580,$E$7:E580,1)=1),1,0)</x:f>
        <x:v>0</x:v>
      </x:c>
      <x:c r="J580" s="64" t="str">
        <x:v>Official amendment</x:v>
      </x:c>
      <x:c r="K580" s="62" t="str">
        <x:v>Named signatory to tabled amendment</x:v>
      </x:c>
      <x:c r="L580" s="55" t="str">
        <x:v>No</x:v>
      </x:c>
      <x:c r="M580" s="55" t="str">
        <x:v>PET-MEP-166</x:v>
      </x:c>
    </x:row>
    <x:row r="581" ht="34" customHeight="1">
      <x:c r="A581" s="60" t="str">
        <x:v>Julie Rechagneux</x:v>
      </x:c>
      <x:c r="B581" s="60" t="str">
        <x:v>Digital Omnibus</x:v>
      </x:c>
      <x:c r="C581" s="61" t="str">
        <x:v>Amendment 730 — Article 1 – paragraph 1 – point 18 Regulation (EU) 2023/2854 Article 32c – paragraph 1 – point c</x:v>
      </x:c>
      <x:c r="D581" s="65" t="n">
        <x:f>IF(INDEX('MEP amendments'!$AE$7:$AE$315,MATCH($M581,'MEP amendments'!$AD$7:$AD$315,0))=1,INDEX('MEP amendments'!$P$7:$P$315,MATCH($M581,'MEP amendments'!$AD$7:$AD$315,0)),"")</x:f>
        <x:v>2</x:v>
      </x:c>
      <x:c r="E581" s="60" t="n">
        <x:f>IF(AND(ISNUMBER(D581),INDEX('MEP amendments'!$T$7:$T$315,MATCH($M581,'MEP amendments'!$AD$7:$AD$315,0))="Yes"),1,0)</x:f>
        <x:v>1</x:v>
      </x:c>
      <x:c r="F581" s="60" t="str">
        <x:f>INDEX('MEP amendments'!$S$7:$S$315,MATCH($M581,'MEP amendments'!$AD$7:$AD$315,0))</x:f>
        <x:v>High</x:v>
      </x:c>
      <x:c r="G581" s="60" t="n">
        <x:f>COUNTIFS($A$7:$A$1047,A581,$B$7:$B$1047,B581,$E$7:$E$1047,1)</x:f>
        <x:v>54</x:v>
      </x:c>
      <x:c r="H581" s="67" t="n">
        <x:f>IF(E581=1,D581/G581,"")</x:f>
        <x:v>0.037037037037037035</x:v>
      </x:c>
      <x:c r="I581" s="60" t="n">
        <x:f>IF(AND(E581=1,COUNTIFS($A$7:A581,A581,$B$7:B581,B581,$E$7:E581,1)=1),1,0)</x:f>
        <x:v>0</x:v>
      </x:c>
      <x:c r="J581" s="63" t="str">
        <x:v>Official amendment</x:v>
      </x:c>
      <x:c r="K581" s="61" t="str">
        <x:v>Named signatory to tabled amendment</x:v>
      </x:c>
      <x:c r="L581" s="60" t="str">
        <x:v>No</x:v>
      </x:c>
      <x:c r="M581" s="60" t="str">
        <x:v>PET-MEP-167</x:v>
      </x:c>
    </x:row>
    <x:row r="582" ht="34" customHeight="1">
      <x:c r="A582" s="55" t="str">
        <x:v>Julie Rechagneux</x:v>
      </x:c>
      <x:c r="B582" s="55" t="str">
        <x:v>Digital Omnibus</x:v>
      </x:c>
      <x:c r="C582" s="62" t="str">
        <x:v>Amendment 772 — Article 1 – paragraph 1 – point 18 Regulation (EU) 2023/2854 Article 32f – paragraph 5a (new)</x:v>
      </x:c>
      <x:c r="D582" s="66" t="n">
        <x:f>IF(INDEX('MEP amendments'!$AE$7:$AE$315,MATCH($M582,'MEP amendments'!$AD$7:$AD$315,0))=1,INDEX('MEP amendments'!$P$7:$P$315,MATCH($M582,'MEP amendments'!$AD$7:$AD$315,0)),"")</x:f>
        <x:v>2</x:v>
      </x:c>
      <x:c r="E582" s="55" t="n">
        <x:f>IF(AND(ISNUMBER(D582),INDEX('MEP amendments'!$T$7:$T$315,MATCH($M582,'MEP amendments'!$AD$7:$AD$315,0))="Yes"),1,0)</x:f>
        <x:v>1</x:v>
      </x:c>
      <x:c r="F582" s="55" t="str">
        <x:f>INDEX('MEP amendments'!$S$7:$S$315,MATCH($M582,'MEP amendments'!$AD$7:$AD$315,0))</x:f>
        <x:v>High</x:v>
      </x:c>
      <x:c r="G582" s="55" t="n">
        <x:f>COUNTIFS($A$7:$A$1047,A582,$B$7:$B$1047,B582,$E$7:$E$1047,1)</x:f>
        <x:v>54</x:v>
      </x:c>
      <x:c r="H582" s="68" t="n">
        <x:f>IF(E582=1,D582/G582,"")</x:f>
        <x:v>0.037037037037037035</x:v>
      </x:c>
      <x:c r="I582" s="55" t="n">
        <x:f>IF(AND(E582=1,COUNTIFS($A$7:A582,A582,$B$7:B582,B582,$E$7:E582,1)=1),1,0)</x:f>
        <x:v>0</x:v>
      </x:c>
      <x:c r="J582" s="64" t="str">
        <x:v>Official amendment</x:v>
      </x:c>
      <x:c r="K582" s="62" t="str">
        <x:v>Named signatory to tabled amendment</x:v>
      </x:c>
      <x:c r="L582" s="55" t="str">
        <x:v>No</x:v>
      </x:c>
      <x:c r="M582" s="55" t="str">
        <x:v>PET-MEP-170</x:v>
      </x:c>
    </x:row>
    <x:row r="583" ht="34" customHeight="1">
      <x:c r="A583" s="60" t="str">
        <x:v>Julie Rechagneux</x:v>
      </x:c>
      <x:c r="B583" s="60" t="str">
        <x:v>Digital Omnibus</x:v>
      </x:c>
      <x:c r="C583" s="61" t="str">
        <x:v>Amendment 793: proposed Data Act Art32i(1a)</x:v>
      </x:c>
      <x:c r="D583" s="65" t="n">
        <x:f>IF(INDEX('MEP amendments'!$AE$7:$AE$315,MATCH($M583,'MEP amendments'!$AD$7:$AD$315,0))=1,INDEX('MEP amendments'!$P$7:$P$315,MATCH($M583,'MEP amendments'!$AD$7:$AD$315,0)),"")</x:f>
        <x:v>2</x:v>
      </x:c>
      <x:c r="E583" s="60" t="n">
        <x:f>IF(AND(ISNUMBER(D583),INDEX('MEP amendments'!$T$7:$T$315,MATCH($M583,'MEP amendments'!$AD$7:$AD$315,0))="Yes"),1,0)</x:f>
        <x:v>1</x:v>
      </x:c>
      <x:c r="F583" s="60" t="str">
        <x:f>INDEX('MEP amendments'!$S$7:$S$315,MATCH($M583,'MEP amendments'!$AD$7:$AD$315,0))</x:f>
        <x:v>High</x:v>
      </x:c>
      <x:c r="G583" s="60" t="n">
        <x:f>COUNTIFS($A$7:$A$1047,A583,$B$7:$B$1047,B583,$E$7:$E$1047,1)</x:f>
        <x:v>54</x:v>
      </x:c>
      <x:c r="H583" s="67" t="n">
        <x:f>IF(E583=1,D583/G583,"")</x:f>
        <x:v>0.037037037037037035</x:v>
      </x:c>
      <x:c r="I583" s="60" t="n">
        <x:f>IF(AND(E583=1,COUNTIFS($A$7:A583,A583,$B$7:B583,B583,$E$7:E583,1)=1),1,0)</x:f>
        <x:v>0</x:v>
      </x:c>
      <x:c r="J583" s="63" t="str">
        <x:v>Official amendment</x:v>
      </x:c>
      <x:c r="K583" s="61" t="str">
        <x:v>Named joint proposers/signatories</x:v>
      </x:c>
      <x:c r="L583" s="60" t="str">
        <x:v>No</x:v>
      </x:c>
      <x:c r="M583" s="60" t="str">
        <x:v>PET-MEP-171</x:v>
      </x:c>
    </x:row>
    <x:row r="584" ht="34" customHeight="1">
      <x:c r="A584" s="55" t="str">
        <x:v>Julie Rechagneux</x:v>
      </x:c>
      <x:c r="B584" s="55" t="str">
        <x:v>Digital Omnibus</x:v>
      </x:c>
      <x:c r="C584" s="62" t="str">
        <x:v>Amendment 803: proposed Data Act Art32j(2a), justification</x:v>
      </x:c>
      <x:c r="D584" s="66" t="n">
        <x:f>IF(INDEX('MEP amendments'!$AE$7:$AE$315,MATCH($M584,'MEP amendments'!$AD$7:$AD$315,0))=1,INDEX('MEP amendments'!$P$7:$P$315,MATCH($M584,'MEP amendments'!$AD$7:$AD$315,0)),"")</x:f>
        <x:v>0</x:v>
      </x:c>
      <x:c r="E584" s="55" t="n">
        <x:f>IF(AND(ISNUMBER(D584),INDEX('MEP amendments'!$T$7:$T$315,MATCH($M584,'MEP amendments'!$AD$7:$AD$315,0))="Yes"),1,0)</x:f>
        <x:v>1</x:v>
      </x:c>
      <x:c r="F584" s="55" t="str">
        <x:f>INDEX('MEP amendments'!$S$7:$S$315,MATCH($M584,'MEP amendments'!$AD$7:$AD$315,0))</x:f>
        <x:v>Medium</x:v>
      </x:c>
      <x:c r="G584" s="55" t="n">
        <x:f>COUNTIFS($A$7:$A$1047,A584,$B$7:$B$1047,B584,$E$7:$E$1047,1)</x:f>
        <x:v>54</x:v>
      </x:c>
      <x:c r="H584" s="68" t="n">
        <x:f>IF(E584=1,D584/G584,"")</x:f>
        <x:v>0</x:v>
      </x:c>
      <x:c r="I584" s="55" t="n">
        <x:f>IF(AND(E584=1,COUNTIFS($A$7:A584,A584,$B$7:B584,B584,$E$7:E584,1)=1),1,0)</x:f>
        <x:v>0</x:v>
      </x:c>
      <x:c r="J584" s="64" t="str">
        <x:v>Official amendment</x:v>
      </x:c>
      <x:c r="K584" s="62" t="str">
        <x:v>Named joint proposers/signatories</x:v>
      </x:c>
      <x:c r="L584" s="55" t="str">
        <x:v>No</x:v>
      </x:c>
      <x:c r="M584" s="55" t="str">
        <x:v>PET-MEP-172</x:v>
      </x:c>
    </x:row>
    <x:row r="585" ht="34" customHeight="1">
      <x:c r="A585" s="60" t="str">
        <x:v>Julie Rechagneux</x:v>
      </x:c>
      <x:c r="B585" s="60" t="str">
        <x:v>Digital Omnibus</x:v>
      </x:c>
      <x:c r="C585" s="61" t="str">
        <x:v>Amendment 820: new Data Act Art32pa(1)–(4)</x:v>
      </x:c>
      <x:c r="D585" s="65" t="n">
        <x:f>IF(INDEX('MEP amendments'!$AE$7:$AE$315,MATCH($M585,'MEP amendments'!$AD$7:$AD$315,0))=1,INDEX('MEP amendments'!$P$7:$P$315,MATCH($M585,'MEP amendments'!$AD$7:$AD$315,0)),"")</x:f>
        <x:v>2</x:v>
      </x:c>
      <x:c r="E585" s="60" t="n">
        <x:f>IF(AND(ISNUMBER(D585),INDEX('MEP amendments'!$T$7:$T$315,MATCH($M585,'MEP amendments'!$AD$7:$AD$315,0))="Yes"),1,0)</x:f>
        <x:v>1</x:v>
      </x:c>
      <x:c r="F585" s="60" t="str">
        <x:f>INDEX('MEP amendments'!$S$7:$S$315,MATCH($M585,'MEP amendments'!$AD$7:$AD$315,0))</x:f>
        <x:v>High</x:v>
      </x:c>
      <x:c r="G585" s="60" t="n">
        <x:f>COUNTIFS($A$7:$A$1047,A585,$B$7:$B$1047,B585,$E$7:$E$1047,1)</x:f>
        <x:v>54</x:v>
      </x:c>
      <x:c r="H585" s="67" t="n">
        <x:f>IF(E585=1,D585/G585,"")</x:f>
        <x:v>0.037037037037037035</x:v>
      </x:c>
      <x:c r="I585" s="60" t="n">
        <x:f>IF(AND(E585=1,COUNTIFS($A$7:A585,A585,$B$7:B585,B585,$E$7:E585,1)=1),1,0)</x:f>
        <x:v>0</x:v>
      </x:c>
      <x:c r="J585" s="63" t="str">
        <x:v>Official amendment</x:v>
      </x:c>
      <x:c r="K585" s="61" t="str">
        <x:v>Named joint proposers/signatories</x:v>
      </x:c>
      <x:c r="L585" s="60" t="str">
        <x:v>No</x:v>
      </x:c>
      <x:c r="M585" s="60" t="str">
        <x:v>PET-MEP-173</x:v>
      </x:c>
    </x:row>
    <x:row r="586" ht="34" customHeight="1">
      <x:c r="A586" s="55" t="str">
        <x:v>Julie Rechagneux</x:v>
      </x:c>
      <x:c r="B586" s="55" t="str">
        <x:v>Digital Omnibus</x:v>
      </x:c>
      <x:c r="C586" s="62" t="str">
        <x:v>Amendment 821: proposed Data Act Art32q(1)</x:v>
      </x:c>
      <x:c r="D586" s="66" t="n">
        <x:f>IF(INDEX('MEP amendments'!$AE$7:$AE$315,MATCH($M586,'MEP amendments'!$AD$7:$AD$315,0))=1,INDEX('MEP amendments'!$P$7:$P$315,MATCH($M586,'MEP amendments'!$AD$7:$AD$315,0)),"")</x:f>
        <x:v>1</x:v>
      </x:c>
      <x:c r="E586" s="55" t="n">
        <x:f>IF(AND(ISNUMBER(D586),INDEX('MEP amendments'!$T$7:$T$315,MATCH($M586,'MEP amendments'!$AD$7:$AD$315,0))="Yes"),1,0)</x:f>
        <x:v>1</x:v>
      </x:c>
      <x:c r="F586" s="55" t="str">
        <x:f>INDEX('MEP amendments'!$S$7:$S$315,MATCH($M586,'MEP amendments'!$AD$7:$AD$315,0))</x:f>
        <x:v>High</x:v>
      </x:c>
      <x:c r="G586" s="55" t="n">
        <x:f>COUNTIFS($A$7:$A$1047,A586,$B$7:$B$1047,B586,$E$7:$E$1047,1)</x:f>
        <x:v>54</x:v>
      </x:c>
      <x:c r="H586" s="68" t="n">
        <x:f>IF(E586=1,D586/G586,"")</x:f>
        <x:v>0.018518518518518517</x:v>
      </x:c>
      <x:c r="I586" s="55" t="n">
        <x:f>IF(AND(E586=1,COUNTIFS($A$7:A586,A586,$B$7:B586,B586,$E$7:E586,1)=1),1,0)</x:f>
        <x:v>0</x:v>
      </x:c>
      <x:c r="J586" s="64" t="str">
        <x:v>Official amendment</x:v>
      </x:c>
      <x:c r="K586" s="62" t="str">
        <x:v>Named joint proposers/signatories</x:v>
      </x:c>
      <x:c r="L586" s="55" t="str">
        <x:v>No</x:v>
      </x:c>
      <x:c r="M586" s="55" t="str">
        <x:v>PET-MEP-174</x:v>
      </x:c>
    </x:row>
    <x:row r="587" ht="34" customHeight="1">
      <x:c r="A587" s="60" t="str">
        <x:v>Julie Rechagneux</x:v>
      </x:c>
      <x:c r="B587" s="60" t="str">
        <x:v>Digital Omnibus</x:v>
      </x:c>
      <x:c r="C587" s="61" t="str">
        <x:v>Amendment 844: proposed Data Act Art32v(1)(da)</x:v>
      </x:c>
      <x:c r="D587" s="65" t="n">
        <x:f>IF(INDEX('MEP amendments'!$AE$7:$AE$315,MATCH($M587,'MEP amendments'!$AD$7:$AD$315,0))=1,INDEX('MEP amendments'!$P$7:$P$315,MATCH($M587,'MEP amendments'!$AD$7:$AD$315,0)),"")</x:f>
        <x:v>2</x:v>
      </x:c>
      <x:c r="E587" s="60" t="n">
        <x:f>IF(AND(ISNUMBER(D587),INDEX('MEP amendments'!$T$7:$T$315,MATCH($M587,'MEP amendments'!$AD$7:$AD$315,0))="Yes"),1,0)</x:f>
        <x:v>1</x:v>
      </x:c>
      <x:c r="F587" s="60" t="str">
        <x:f>INDEX('MEP amendments'!$S$7:$S$315,MATCH($M587,'MEP amendments'!$AD$7:$AD$315,0))</x:f>
        <x:v>High</x:v>
      </x:c>
      <x:c r="G587" s="60" t="n">
        <x:f>COUNTIFS($A$7:$A$1047,A587,$B$7:$B$1047,B587,$E$7:$E$1047,1)</x:f>
        <x:v>54</x:v>
      </x:c>
      <x:c r="H587" s="67" t="n">
        <x:f>IF(E587=1,D587/G587,"")</x:f>
        <x:v>0.037037037037037035</x:v>
      </x:c>
      <x:c r="I587" s="60" t="n">
        <x:f>IF(AND(E587=1,COUNTIFS($A$7:A587,A587,$B$7:B587,B587,$E$7:E587,1)=1),1,0)</x:f>
        <x:v>0</x:v>
      </x:c>
      <x:c r="J587" s="63" t="str">
        <x:v>Official amendment</x:v>
      </x:c>
      <x:c r="K587" s="61" t="str">
        <x:v>Named joint proposers/signatories</x:v>
      </x:c>
      <x:c r="L587" s="60" t="str">
        <x:v>No</x:v>
      </x:c>
      <x:c r="M587" s="60" t="str">
        <x:v>PET-MEP-176</x:v>
      </x:c>
    </x:row>
    <x:row r="588" ht="34" customHeight="1">
      <x:c r="A588" s="55" t="str">
        <x:v>Julie Rechagneux</x:v>
      </x:c>
      <x:c r="B588" s="55" t="str">
        <x:v>Digital Omnibus</x:v>
      </x:c>
      <x:c r="C588" s="62" t="str">
        <x:v>Amendment 845: proposed Data Act Art32v(1)(db), justification</x:v>
      </x:c>
      <x:c r="D588" s="66" t="n">
        <x:f>IF(INDEX('MEP amendments'!$AE$7:$AE$315,MATCH($M588,'MEP amendments'!$AD$7:$AD$315,0))=1,INDEX('MEP amendments'!$P$7:$P$315,MATCH($M588,'MEP amendments'!$AD$7:$AD$315,0)),"")</x:f>
        <x:v>0</x:v>
      </x:c>
      <x:c r="E588" s="55" t="n">
        <x:f>IF(AND(ISNUMBER(D588),INDEX('MEP amendments'!$T$7:$T$315,MATCH($M588,'MEP amendments'!$AD$7:$AD$315,0))="Yes"),1,0)</x:f>
        <x:v>1</x:v>
      </x:c>
      <x:c r="F588" s="55" t="str">
        <x:f>INDEX('MEP amendments'!$S$7:$S$315,MATCH($M588,'MEP amendments'!$AD$7:$AD$315,0))</x:f>
        <x:v>Medium</x:v>
      </x:c>
      <x:c r="G588" s="55" t="n">
        <x:f>COUNTIFS($A$7:$A$1047,A588,$B$7:$B$1047,B588,$E$7:$E$1047,1)</x:f>
        <x:v>54</x:v>
      </x:c>
      <x:c r="H588" s="68" t="n">
        <x:f>IF(E588=1,D588/G588,"")</x:f>
        <x:v>0</x:v>
      </x:c>
      <x:c r="I588" s="55" t="n">
        <x:f>IF(AND(E588=1,COUNTIFS($A$7:A588,A588,$B$7:B588,B588,$E$7:E588,1)=1),1,0)</x:f>
        <x:v>0</x:v>
      </x:c>
      <x:c r="J588" s="64" t="str">
        <x:v>Official amendment</x:v>
      </x:c>
      <x:c r="K588" s="62" t="str">
        <x:v>Named joint proposers/signatories</x:v>
      </x:c>
      <x:c r="L588" s="55" t="str">
        <x:v>No</x:v>
      </x:c>
      <x:c r="M588" s="55" t="str">
        <x:v>PET-MEP-177</x:v>
      </x:c>
    </x:row>
    <x:row r="589" ht="34" customHeight="1">
      <x:c r="A589" s="60" t="str">
        <x:v>Julie Rechagneux</x:v>
      </x:c>
      <x:c r="B589" s="60" t="str">
        <x:v>Digital Omnibus</x:v>
      </x:c>
      <x:c r="C589" s="61" t="str">
        <x:v>Amendment 860: proposed Data Act Art32x(7)</x:v>
      </x:c>
      <x:c r="D589" s="65" t="n">
        <x:f>IF(INDEX('MEP amendments'!$AE$7:$AE$315,MATCH($M589,'MEP amendments'!$AD$7:$AD$315,0))=1,INDEX('MEP amendments'!$P$7:$P$315,MATCH($M589,'MEP amendments'!$AD$7:$AD$315,0)),"")</x:f>
        <x:v>0</x:v>
      </x:c>
      <x:c r="E589" s="60" t="n">
        <x:f>IF(AND(ISNUMBER(D589),INDEX('MEP amendments'!$T$7:$T$315,MATCH($M589,'MEP amendments'!$AD$7:$AD$315,0))="Yes"),1,0)</x:f>
        <x:v>1</x:v>
      </x:c>
      <x:c r="F589" s="60" t="str">
        <x:f>INDEX('MEP amendments'!$S$7:$S$315,MATCH($M589,'MEP amendments'!$AD$7:$AD$315,0))</x:f>
        <x:v>Medium</x:v>
      </x:c>
      <x:c r="G589" s="60" t="n">
        <x:f>COUNTIFS($A$7:$A$1047,A589,$B$7:$B$1047,B589,$E$7:$E$1047,1)</x:f>
        <x:v>54</x:v>
      </x:c>
      <x:c r="H589" s="67" t="n">
        <x:f>IF(E589=1,D589/G589,"")</x:f>
        <x:v>0</x:v>
      </x:c>
      <x:c r="I589" s="60" t="n">
        <x:f>IF(AND(E589=1,COUNTIFS($A$7:A589,A589,$B$7:B589,B589,$E$7:E589,1)=1),1,0)</x:f>
        <x:v>0</x:v>
      </x:c>
      <x:c r="J589" s="63" t="str">
        <x:v>Official amendment</x:v>
      </x:c>
      <x:c r="K589" s="61" t="str">
        <x:v>Named joint proposers/signatories</x:v>
      </x:c>
      <x:c r="L589" s="60" t="str">
        <x:v>No</x:v>
      </x:c>
      <x:c r="M589" s="60" t="str">
        <x:v>PET-MEP-179</x:v>
      </x:c>
    </x:row>
    <x:row r="590" ht="34" customHeight="1">
      <x:c r="A590" s="55" t="str">
        <x:v>Julie Rechagneux</x:v>
      </x:c>
      <x:c r="B590" s="55" t="str">
        <x:v>Digital Omnibus</x:v>
      </x:c>
      <x:c r="C590" s="62" t="str">
        <x:v>Amendment 864: proposed Data Act Art32z(4)(ea)</x:v>
      </x:c>
      <x:c r="D590" s="66" t="n">
        <x:f>IF(INDEX('MEP amendments'!$AE$7:$AE$315,MATCH($M590,'MEP amendments'!$AD$7:$AD$315,0))=1,INDEX('MEP amendments'!$P$7:$P$315,MATCH($M590,'MEP amendments'!$AD$7:$AD$315,0)),"")</x:f>
        <x:v>1</x:v>
      </x:c>
      <x:c r="E590" s="55" t="n">
        <x:f>IF(AND(ISNUMBER(D590),INDEX('MEP amendments'!$T$7:$T$315,MATCH($M590,'MEP amendments'!$AD$7:$AD$315,0))="Yes"),1,0)</x:f>
        <x:v>1</x:v>
      </x:c>
      <x:c r="F590" s="55" t="str">
        <x:f>INDEX('MEP amendments'!$S$7:$S$315,MATCH($M590,'MEP amendments'!$AD$7:$AD$315,0))</x:f>
        <x:v>High</x:v>
      </x:c>
      <x:c r="G590" s="55" t="n">
        <x:f>COUNTIFS($A$7:$A$1047,A590,$B$7:$B$1047,B590,$E$7:$E$1047,1)</x:f>
        <x:v>54</x:v>
      </x:c>
      <x:c r="H590" s="68" t="n">
        <x:f>IF(E590=1,D590/G590,"")</x:f>
        <x:v>0.018518518518518517</x:v>
      </x:c>
      <x:c r="I590" s="55" t="n">
        <x:f>IF(AND(E590=1,COUNTIFS($A$7:A590,A590,$B$7:B590,B590,$E$7:E590,1)=1),1,0)</x:f>
        <x:v>0</x:v>
      </x:c>
      <x:c r="J590" s="64" t="str">
        <x:v>Official amendment</x:v>
      </x:c>
      <x:c r="K590" s="62" t="str">
        <x:v>Named joint proposers/signatories</x:v>
      </x:c>
      <x:c r="L590" s="55" t="str">
        <x:v>No</x:v>
      </x:c>
      <x:c r="M590" s="55" t="str">
        <x:v>PET-MEP-181</x:v>
      </x:c>
    </x:row>
    <x:row r="591" ht="34" customHeight="1">
      <x:c r="A591" s="60" t="str">
        <x:v>Julie Rechagneux</x:v>
      </x:c>
      <x:c r="B591" s="60" t="str">
        <x:v>Digital Omnibus</x:v>
      </x:c>
      <x:c r="C591" s="61" t="str">
        <x:v>Amendment 877: proposed Data Act Art40(6a)</x:v>
      </x:c>
      <x:c r="D591" s="65" t="n">
        <x:f>IF(INDEX('MEP amendments'!$AE$7:$AE$315,MATCH($M591,'MEP amendments'!$AD$7:$AD$315,0))=1,INDEX('MEP amendments'!$P$7:$P$315,MATCH($M591,'MEP amendments'!$AD$7:$AD$315,0)),"")</x:f>
        <x:v>1</x:v>
      </x:c>
      <x:c r="E591" s="60" t="n">
        <x:f>IF(AND(ISNUMBER(D591),INDEX('MEP amendments'!$T$7:$T$315,MATCH($M591,'MEP amendments'!$AD$7:$AD$315,0))="Yes"),1,0)</x:f>
        <x:v>1</x:v>
      </x:c>
      <x:c r="F591" s="60" t="str">
        <x:f>INDEX('MEP amendments'!$S$7:$S$315,MATCH($M591,'MEP amendments'!$AD$7:$AD$315,0))</x:f>
        <x:v>Medium</x:v>
      </x:c>
      <x:c r="G591" s="60" t="n">
        <x:f>COUNTIFS($A$7:$A$1047,A591,$B$7:$B$1047,B591,$E$7:$E$1047,1)</x:f>
        <x:v>54</x:v>
      </x:c>
      <x:c r="H591" s="67" t="n">
        <x:f>IF(E591=1,D591/G591,"")</x:f>
        <x:v>0.018518518518518517</x:v>
      </x:c>
      <x:c r="I591" s="60" t="n">
        <x:f>IF(AND(E591=1,COUNTIFS($A$7:A591,A591,$B$7:B591,B591,$E$7:E591,1)=1),1,0)</x:f>
        <x:v>0</x:v>
      </x:c>
      <x:c r="J591" s="63" t="str">
        <x:v>Official amendment</x:v>
      </x:c>
      <x:c r="K591" s="61" t="str">
        <x:v>Named joint proposers/signatories</x:v>
      </x:c>
      <x:c r="L591" s="60" t="str">
        <x:v>No</x:v>
      </x:c>
      <x:c r="M591" s="60" t="str">
        <x:v>PET-MEP-182</x:v>
      </x:c>
    </x:row>
    <x:row r="592" ht="34" customHeight="1">
      <x:c r="A592" s="55" t="str">
        <x:v>Julie Rechagneux</x:v>
      </x:c>
      <x:c r="B592" s="55" t="str">
        <x:v>Digital Omnibus</x:v>
      </x:c>
      <x:c r="C592" s="62" t="str">
        <x:v>Amendment 897: proposed Data Act Art42(1)(da)</x:v>
      </x:c>
      <x:c r="D592" s="66" t="n">
        <x:f>IF(INDEX('MEP amendments'!$AE$7:$AE$315,MATCH($M592,'MEP amendments'!$AD$7:$AD$315,0))=1,INDEX('MEP amendments'!$P$7:$P$315,MATCH($M592,'MEP amendments'!$AD$7:$AD$315,0)),"")</x:f>
        <x:v>2</x:v>
      </x:c>
      <x:c r="E592" s="55" t="n">
        <x:f>IF(AND(ISNUMBER(D592),INDEX('MEP amendments'!$T$7:$T$315,MATCH($M592,'MEP amendments'!$AD$7:$AD$315,0))="Yes"),1,0)</x:f>
        <x:v>1</x:v>
      </x:c>
      <x:c r="F592" s="55" t="str">
        <x:f>INDEX('MEP amendments'!$S$7:$S$315,MATCH($M592,'MEP amendments'!$AD$7:$AD$315,0))</x:f>
        <x:v>High</x:v>
      </x:c>
      <x:c r="G592" s="55" t="n">
        <x:f>COUNTIFS($A$7:$A$1047,A592,$B$7:$B$1047,B592,$E$7:$E$1047,1)</x:f>
        <x:v>54</x:v>
      </x:c>
      <x:c r="H592" s="68" t="n">
        <x:f>IF(E592=1,D592/G592,"")</x:f>
        <x:v>0.037037037037037035</x:v>
      </x:c>
      <x:c r="I592" s="55" t="n">
        <x:f>IF(AND(E592=1,COUNTIFS($A$7:A592,A592,$B$7:B592,B592,$E$7:E592,1)=1),1,0)</x:f>
        <x:v>0</x:v>
      </x:c>
      <x:c r="J592" s="64" t="str">
        <x:v>Official amendment</x:v>
      </x:c>
      <x:c r="K592" s="62" t="str">
        <x:v>Named joint proposers/signatories</x:v>
      </x:c>
      <x:c r="L592" s="55" t="str">
        <x:v>No</x:v>
      </x:c>
      <x:c r="M592" s="55" t="str">
        <x:v>PET-MEP-183</x:v>
      </x:c>
    </x:row>
    <x:row r="593" ht="34" customHeight="1">
      <x:c r="A593" s="60" t="str">
        <x:v>Julie Rechagneux</x:v>
      </x:c>
      <x:c r="B593" s="60" t="str">
        <x:v>Digital Omnibus</x:v>
      </x:c>
      <x:c r="C593" s="61" t="str">
        <x:v>Amendment 933: GDPR Art4(5), rather than proposed Art4(1) change</x:v>
      </x:c>
      <x:c r="D593" s="65" t="n">
        <x:f>IF(INDEX('MEP amendments'!$AE$7:$AE$315,MATCH($M593,'MEP amendments'!$AD$7:$AD$315,0))=1,INDEX('MEP amendments'!$P$7:$P$315,MATCH($M593,'MEP amendments'!$AD$7:$AD$315,0)),"")</x:f>
        <x:v>0</x:v>
      </x:c>
      <x:c r="E593" s="60" t="n">
        <x:f>IF(AND(ISNUMBER(D593),INDEX('MEP amendments'!$T$7:$T$315,MATCH($M593,'MEP amendments'!$AD$7:$AD$315,0))="Yes"),1,0)</x:f>
        <x:v>1</x:v>
      </x:c>
      <x:c r="F593" s="60" t="str">
        <x:f>INDEX('MEP amendments'!$S$7:$S$315,MATCH($M593,'MEP amendments'!$AD$7:$AD$315,0))</x:f>
        <x:v>Medium</x:v>
      </x:c>
      <x:c r="G593" s="60" t="n">
        <x:f>COUNTIFS($A$7:$A$1047,A593,$B$7:$B$1047,B593,$E$7:$E$1047,1)</x:f>
        <x:v>54</x:v>
      </x:c>
      <x:c r="H593" s="67" t="n">
        <x:f>IF(E593=1,D593/G593,"")</x:f>
        <x:v>0</x:v>
      </x:c>
      <x:c r="I593" s="60" t="n">
        <x:f>IF(AND(E593=1,COUNTIFS($A$7:A593,A593,$B$7:B593,B593,$E$7:E593,1)=1),1,0)</x:f>
        <x:v>0</x:v>
      </x:c>
      <x:c r="J593" s="63" t="str">
        <x:v>Official amendment</x:v>
      </x:c>
      <x:c r="K593" s="61" t="str">
        <x:v>Named joint proposers/signatories</x:v>
      </x:c>
      <x:c r="L593" s="60" t="str">
        <x:v>No</x:v>
      </x:c>
      <x:c r="M593" s="60" t="str">
        <x:v>PET-MEP-186</x:v>
      </x:c>
    </x:row>
    <x:row r="594" ht="34" customHeight="1">
      <x:c r="A594" s="55" t="str">
        <x:v>Julie Rechagneux</x:v>
      </x:c>
      <x:c r="B594" s="55" t="str">
        <x:v>Digital Omnibus</x:v>
      </x:c>
      <x:c r="C594" s="62" t="str">
        <x:v>Amendment 935: proposed GDPR Art4(1) addition; justification</x:v>
      </x:c>
      <x:c r="D594" s="66" t="str">
        <x:f>IF(INDEX('MEP amendments'!$AE$7:$AE$315,MATCH($M594,'MEP amendments'!$AD$7:$AD$315,0))=1,INDEX('MEP amendments'!$P$7:$P$315,MATCH($M594,'MEP amendments'!$AD$7:$AD$315,0)),"")</x:f>
      </x:c>
      <x:c r="E594" s="55" t="n">
        <x:f>IF(AND(ISNUMBER(D594),INDEX('MEP amendments'!$T$7:$T$315,MATCH($M594,'MEP amendments'!$AD$7:$AD$315,0))="Yes"),1,0)</x:f>
        <x:v>0</x:v>
      </x:c>
      <x:c r="F594" s="55" t="str">
        <x:f>INDEX('MEP amendments'!$S$7:$S$315,MATCH($M594,'MEP amendments'!$AD$7:$AD$315,0))</x:f>
        <x:v>Medium</x:v>
      </x:c>
      <x:c r="G594" s="55" t="n">
        <x:f>COUNTIFS($A$7:$A$1047,A594,$B$7:$B$1047,B594,$E$7:$E$1047,1)</x:f>
        <x:v>54</x:v>
      </x:c>
      <x:c r="H594" s="68" t="str">
        <x:f>IF(E594=1,D594/G594,"")</x:f>
      </x:c>
      <x:c r="I594" s="55" t="n">
        <x:f>IF(AND(E594=1,COUNTIFS($A$7:A594,A594,$B$7:B594,B594,$E$7:E594,1)=1),1,0)</x:f>
        <x:v>0</x:v>
      </x:c>
      <x:c r="J594" s="64" t="str">
        <x:v>Official amendment</x:v>
      </x:c>
      <x:c r="K594" s="62" t="str">
        <x:v>Named joint proposers/signatories</x:v>
      </x:c>
      <x:c r="L594" s="55" t="str">
        <x:v>No</x:v>
      </x:c>
      <x:c r="M594" s="55" t="str">
        <x:v>PET-MEP-187</x:v>
      </x:c>
    </x:row>
    <x:row r="595" ht="34" customHeight="1">
      <x:c r="A595" s="60" t="str">
        <x:v>Julie Rechagneux</x:v>
      </x:c>
      <x:c r="B595" s="60" t="str">
        <x:v>Digital Omnibus</x:v>
      </x:c>
      <x:c r="C595" s="61" t="str">
        <x:v>Amendment 986: new GDPR Art4(38c)</x:v>
      </x:c>
      <x:c r="D595" s="65" t="n">
        <x:f>IF(INDEX('MEP amendments'!$AE$7:$AE$315,MATCH($M595,'MEP amendments'!$AD$7:$AD$315,0))=1,INDEX('MEP amendments'!$P$7:$P$315,MATCH($M595,'MEP amendments'!$AD$7:$AD$315,0)),"")</x:f>
        <x:v>0</x:v>
      </x:c>
      <x:c r="E595" s="60" t="n">
        <x:f>IF(AND(ISNUMBER(D595),INDEX('MEP amendments'!$T$7:$T$315,MATCH($M595,'MEP amendments'!$AD$7:$AD$315,0))="Yes"),1,0)</x:f>
        <x:v>1</x:v>
      </x:c>
      <x:c r="F595" s="60" t="str">
        <x:f>INDEX('MEP amendments'!$S$7:$S$315,MATCH($M595,'MEP amendments'!$AD$7:$AD$315,0))</x:f>
        <x:v>Medium</x:v>
      </x:c>
      <x:c r="G595" s="60" t="n">
        <x:f>COUNTIFS($A$7:$A$1047,A595,$B$7:$B$1047,B595,$E$7:$E$1047,1)</x:f>
        <x:v>54</x:v>
      </x:c>
      <x:c r="H595" s="67" t="n">
        <x:f>IF(E595=1,D595/G595,"")</x:f>
        <x:v>0</x:v>
      </x:c>
      <x:c r="I595" s="60" t="n">
        <x:f>IF(AND(E595=1,COUNTIFS($A$7:A595,A595,$B$7:B595,B595,$E$7:E595,1)=1),1,0)</x:f>
        <x:v>0</x:v>
      </x:c>
      <x:c r="J595" s="63" t="str">
        <x:v>Official amendment</x:v>
      </x:c>
      <x:c r="K595" s="61" t="str">
        <x:v>Named joint proposers/signatories</x:v>
      </x:c>
      <x:c r="L595" s="60" t="str">
        <x:v>No</x:v>
      </x:c>
      <x:c r="M595" s="60" t="str">
        <x:v>PET-MEP-192</x:v>
      </x:c>
    </x:row>
    <x:row r="596" ht="34" customHeight="1">
      <x:c r="A596" s="55" t="str">
        <x:v>Julie Rechagneux</x:v>
      </x:c>
      <x:c r="B596" s="55" t="str">
        <x:v>Digital Omnibus</x:v>
      </x:c>
      <x:c r="C596" s="62" t="str">
        <x:v>Amendment 988: new GDPR Art4(38d)</x:v>
      </x:c>
      <x:c r="D596" s="66" t="n">
        <x:f>IF(INDEX('MEP amendments'!$AE$7:$AE$315,MATCH($M596,'MEP amendments'!$AD$7:$AD$315,0))=1,INDEX('MEP amendments'!$P$7:$P$315,MATCH($M596,'MEP amendments'!$AD$7:$AD$315,0)),"")</x:f>
        <x:v>1</x:v>
      </x:c>
      <x:c r="E596" s="55" t="n">
        <x:f>IF(AND(ISNUMBER(D596),INDEX('MEP amendments'!$T$7:$T$315,MATCH($M596,'MEP amendments'!$AD$7:$AD$315,0))="Yes"),1,0)</x:f>
        <x:v>1</x:v>
      </x:c>
      <x:c r="F596" s="55" t="str">
        <x:f>INDEX('MEP amendments'!$S$7:$S$315,MATCH($M596,'MEP amendments'!$AD$7:$AD$315,0))</x:f>
        <x:v>High</x:v>
      </x:c>
      <x:c r="G596" s="55" t="n">
        <x:f>COUNTIFS($A$7:$A$1047,A596,$B$7:$B$1047,B596,$E$7:$E$1047,1)</x:f>
        <x:v>54</x:v>
      </x:c>
      <x:c r="H596" s="68" t="n">
        <x:f>IF(E596=1,D596/G596,"")</x:f>
        <x:v>0.018518518518518517</x:v>
      </x:c>
      <x:c r="I596" s="55" t="n">
        <x:f>IF(AND(E596=1,COUNTIFS($A$7:A596,A596,$B$7:B596,B596,$E$7:E596,1)=1),1,0)</x:f>
        <x:v>0</x:v>
      </x:c>
      <x:c r="J596" s="64" t="str">
        <x:v>Official amendment</x:v>
      </x:c>
      <x:c r="K596" s="62" t="str">
        <x:v>Named joint proposers/signatories</x:v>
      </x:c>
      <x:c r="L596" s="55" t="str">
        <x:v>No</x:v>
      </x:c>
      <x:c r="M596" s="55" t="str">
        <x:v>PET-MEP-193</x:v>
      </x:c>
    </x:row>
    <x:row r="597" ht="34" customHeight="1">
      <x:c r="A597" s="60" t="str">
        <x:v>Julie Rechagneux</x:v>
      </x:c>
      <x:c r="B597" s="60" t="str">
        <x:v>Digital Omnibus</x:v>
      </x:c>
      <x:c r="C597" s="61" t="str">
        <x:v>Amendment 1015: new GDPR Art6(4a)</x:v>
      </x:c>
      <x:c r="D597" s="65" t="n">
        <x:f>IF(INDEX('MEP amendments'!$AE$7:$AE$315,MATCH($M597,'MEP amendments'!$AD$7:$AD$315,0))=1,INDEX('MEP amendments'!$P$7:$P$315,MATCH($M597,'MEP amendments'!$AD$7:$AD$315,0)),"")</x:f>
        <x:v>1</x:v>
      </x:c>
      <x:c r="E597" s="60" t="n">
        <x:f>IF(AND(ISNUMBER(D597),INDEX('MEP amendments'!$T$7:$T$315,MATCH($M597,'MEP amendments'!$AD$7:$AD$315,0))="Yes"),1,0)</x:f>
        <x:v>1</x:v>
      </x:c>
      <x:c r="F597" s="60" t="str">
        <x:f>INDEX('MEP amendments'!$S$7:$S$315,MATCH($M597,'MEP amendments'!$AD$7:$AD$315,0))</x:f>
        <x:v>High</x:v>
      </x:c>
      <x:c r="G597" s="60" t="n">
        <x:f>COUNTIFS($A$7:$A$1047,A597,$B$7:$B$1047,B597,$E$7:$E$1047,1)</x:f>
        <x:v>54</x:v>
      </x:c>
      <x:c r="H597" s="67" t="n">
        <x:f>IF(E597=1,D597/G597,"")</x:f>
        <x:v>0.018518518518518517</x:v>
      </x:c>
      <x:c r="I597" s="60" t="n">
        <x:f>IF(AND(E597=1,COUNTIFS($A$7:A597,A597,$B$7:B597,B597,$E$7:E597,1)=1),1,0)</x:f>
        <x:v>0</x:v>
      </x:c>
      <x:c r="J597" s="63" t="str">
        <x:v>Official amendment</x:v>
      </x:c>
      <x:c r="K597" s="61" t="str">
        <x:v>Named joint proposers/signatories</x:v>
      </x:c>
      <x:c r="L597" s="60" t="str">
        <x:v>No</x:v>
      </x:c>
      <x:c r="M597" s="60" t="str">
        <x:v>PET-MEP-195</x:v>
      </x:c>
    </x:row>
    <x:row r="598" ht="34" customHeight="1">
      <x:c r="A598" s="55" t="str">
        <x:v>Julie Rechagneux</x:v>
      </x:c>
      <x:c r="B598" s="55" t="str">
        <x:v>Digital Omnibus</x:v>
      </x:c>
      <x:c r="C598" s="62" t="str">
        <x:v>Amendment 1016: new GDPR Art6(4b)</x:v>
      </x:c>
      <x:c r="D598" s="66" t="n">
        <x:f>IF(INDEX('MEP amendments'!$AE$7:$AE$315,MATCH($M598,'MEP amendments'!$AD$7:$AD$315,0))=1,INDEX('MEP amendments'!$P$7:$P$315,MATCH($M598,'MEP amendments'!$AD$7:$AD$315,0)),"")</x:f>
        <x:v>1</x:v>
      </x:c>
      <x:c r="E598" s="55" t="n">
        <x:f>IF(AND(ISNUMBER(D598),INDEX('MEP amendments'!$T$7:$T$315,MATCH($M598,'MEP amendments'!$AD$7:$AD$315,0))="Yes"),1,0)</x:f>
        <x:v>1</x:v>
      </x:c>
      <x:c r="F598" s="55" t="str">
        <x:f>INDEX('MEP amendments'!$S$7:$S$315,MATCH($M598,'MEP amendments'!$AD$7:$AD$315,0))</x:f>
        <x:v>High</x:v>
      </x:c>
      <x:c r="G598" s="55" t="n">
        <x:f>COUNTIFS($A$7:$A$1047,A598,$B$7:$B$1047,B598,$E$7:$E$1047,1)</x:f>
        <x:v>54</x:v>
      </x:c>
      <x:c r="H598" s="68" t="n">
        <x:f>IF(E598=1,D598/G598,"")</x:f>
        <x:v>0.018518518518518517</x:v>
      </x:c>
      <x:c r="I598" s="55" t="n">
        <x:f>IF(AND(E598=1,COUNTIFS($A$7:A598,A598,$B$7:B598,B598,$E$7:E598,1)=1),1,0)</x:f>
        <x:v>0</x:v>
      </x:c>
      <x:c r="J598" s="64" t="str">
        <x:v>Official amendment</x:v>
      </x:c>
      <x:c r="K598" s="62" t="str">
        <x:v>Named joint proposers/signatories</x:v>
      </x:c>
      <x:c r="L598" s="55" t="str">
        <x:v>No</x:v>
      </x:c>
      <x:c r="M598" s="55" t="str">
        <x:v>PET-MEP-196</x:v>
      </x:c>
    </x:row>
    <x:row r="599" ht="34" customHeight="1">
      <x:c r="A599" s="60" t="str">
        <x:v>Julie Rechagneux</x:v>
      </x:c>
      <x:c r="B599" s="60" t="str">
        <x:v>Digital Omnibus</x:v>
      </x:c>
      <x:c r="C599" s="61" t="str">
        <x:v>GDPR Article 9(5); proposal Article 3(1)(3)(b)</x:v>
      </x:c>
      <x:c r="D599" s="65" t="n">
        <x:f>IF(INDEX('MEP amendments'!$AE$7:$AE$315,MATCH($M599,'MEP amendments'!$AD$7:$AD$315,0))=1,INDEX('MEP amendments'!$P$7:$P$315,MATCH($M599,'MEP amendments'!$AD$7:$AD$315,0)),"")</x:f>
        <x:v>1</x:v>
      </x:c>
      <x:c r="E599" s="60" t="n">
        <x:f>IF(AND(ISNUMBER(D599),INDEX('MEP amendments'!$T$7:$T$315,MATCH($M599,'MEP amendments'!$AD$7:$AD$315,0))="Yes"),1,0)</x:f>
        <x:v>1</x:v>
      </x:c>
      <x:c r="F599" s="60" t="str">
        <x:f>INDEX('MEP amendments'!$S$7:$S$315,MATCH($M599,'MEP amendments'!$AD$7:$AD$315,0))</x:f>
        <x:v>High</x:v>
      </x:c>
      <x:c r="G599" s="60" t="n">
        <x:f>COUNTIFS($A$7:$A$1047,A599,$B$7:$B$1047,B599,$E$7:$E$1047,1)</x:f>
        <x:v>54</x:v>
      </x:c>
      <x:c r="H599" s="67" t="n">
        <x:f>IF(E599=1,D599/G599,"")</x:f>
        <x:v>0.018518518518518517</x:v>
      </x:c>
      <x:c r="I599" s="60" t="n">
        <x:f>IF(AND(E599=1,COUNTIFS($A$7:A599,A599,$B$7:B599,B599,$E$7:E599,1)=1),1,0)</x:f>
        <x:v>0</x:v>
      </x:c>
      <x:c r="J599" s="63" t="str">
        <x:v>Official amendment</x:v>
      </x:c>
      <x:c r="K599" s="61" t="str">
        <x:v>Named joint proposers/signatories</x:v>
      </x:c>
      <x:c r="L599" s="60" t="str">
        <x:v>No</x:v>
      </x:c>
      <x:c r="M599" s="60" t="str">
        <x:v>PET-MEP-203</x:v>
      </x:c>
    </x:row>
    <x:row r="600" ht="34" customHeight="1">
      <x:c r="A600" s="55" t="str">
        <x:v>Julie Rechagneux</x:v>
      </x:c>
      <x:c r="B600" s="55" t="str">
        <x:v>Digital Omnibus</x:v>
      </x:c>
      <x:c r="C600" s="62" t="str">
        <x:v>New GDPR Article 29a; proposal Article 3(1)(7b)</x:v>
      </x:c>
      <x:c r="D600" s="66" t="n">
        <x:f>IF(INDEX('MEP amendments'!$AE$7:$AE$315,MATCH($M600,'MEP amendments'!$AD$7:$AD$315,0))=1,INDEX('MEP amendments'!$P$7:$P$315,MATCH($M600,'MEP amendments'!$AD$7:$AD$315,0)),"")</x:f>
        <x:v>1</x:v>
      </x:c>
      <x:c r="E600" s="55" t="n">
        <x:f>IF(AND(ISNUMBER(D600),INDEX('MEP amendments'!$T$7:$T$315,MATCH($M600,'MEP amendments'!$AD$7:$AD$315,0))="Yes"),1,0)</x:f>
        <x:v>1</x:v>
      </x:c>
      <x:c r="F600" s="55" t="str">
        <x:f>INDEX('MEP amendments'!$S$7:$S$315,MATCH($M600,'MEP amendments'!$AD$7:$AD$315,0))</x:f>
        <x:v>Medium</x:v>
      </x:c>
      <x:c r="G600" s="55" t="n">
        <x:f>COUNTIFS($A$7:$A$1047,A600,$B$7:$B$1047,B600,$E$7:$E$1047,1)</x:f>
        <x:v>54</x:v>
      </x:c>
      <x:c r="H600" s="68" t="n">
        <x:f>IF(E600=1,D600/G600,"")</x:f>
        <x:v>0.018518518518518517</x:v>
      </x:c>
      <x:c r="I600" s="55" t="n">
        <x:f>IF(AND(E600=1,COUNTIFS($A$7:A600,A600,$B$7:B600,B600,$E$7:E600,1)=1),1,0)</x:f>
        <x:v>0</x:v>
      </x:c>
      <x:c r="J600" s="64" t="str">
        <x:v>Official amendment</x:v>
      </x:c>
      <x:c r="K600" s="62" t="str">
        <x:v>Named joint proposers/signatories</x:v>
      </x:c>
      <x:c r="L600" s="55" t="str">
        <x:v>No</x:v>
      </x:c>
      <x:c r="M600" s="55" t="str">
        <x:v>PET-MEP-209</x:v>
      </x:c>
    </x:row>
    <x:row r="601" ht="34" customHeight="1">
      <x:c r="A601" s="60" t="str">
        <x:v>Julie Rechagneux</x:v>
      </x:c>
      <x:c r="B601" s="60" t="str">
        <x:v>Digital Omnibus</x:v>
      </x:c>
      <x:c r="C601" s="61" t="str">
        <x:v>GDPR Article 33(6); proposal Article 3(1)(8)(c)</x:v>
      </x:c>
      <x:c r="D601" s="65" t="n">
        <x:f>IF(INDEX('MEP amendments'!$AE$7:$AE$315,MATCH($M601,'MEP amendments'!$AD$7:$AD$315,0))=1,INDEX('MEP amendments'!$P$7:$P$315,MATCH($M601,'MEP amendments'!$AD$7:$AD$315,0)),"")</x:f>
        <x:v>1</x:v>
      </x:c>
      <x:c r="E601" s="60" t="n">
        <x:f>IF(AND(ISNUMBER(D601),INDEX('MEP amendments'!$T$7:$T$315,MATCH($M601,'MEP amendments'!$AD$7:$AD$315,0))="Yes"),1,0)</x:f>
        <x:v>1</x:v>
      </x:c>
      <x:c r="F601" s="60" t="str">
        <x:f>INDEX('MEP amendments'!$S$7:$S$315,MATCH($M601,'MEP amendments'!$AD$7:$AD$315,0))</x:f>
        <x:v>High</x:v>
      </x:c>
      <x:c r="G601" s="60" t="n">
        <x:f>COUNTIFS($A$7:$A$1047,A601,$B$7:$B$1047,B601,$E$7:$E$1047,1)</x:f>
        <x:v>54</x:v>
      </x:c>
      <x:c r="H601" s="67" t="n">
        <x:f>IF(E601=1,D601/G601,"")</x:f>
        <x:v>0.018518518518518517</x:v>
      </x:c>
      <x:c r="I601" s="60" t="n">
        <x:f>IF(AND(E601=1,COUNTIFS($A$7:A601,A601,$B$7:B601,B601,$E$7:E601,1)=1),1,0)</x:f>
        <x:v>0</x:v>
      </x:c>
      <x:c r="J601" s="63" t="str">
        <x:v>Official amendment</x:v>
      </x:c>
      <x:c r="K601" s="61" t="str">
        <x:v>Named joint proposers/signatories</x:v>
      </x:c>
      <x:c r="L601" s="60" t="str">
        <x:v>No</x:v>
      </x:c>
      <x:c r="M601" s="60" t="str">
        <x:v>PET-MEP-211</x:v>
      </x:c>
    </x:row>
    <x:row r="602" ht="34" customHeight="1">
      <x:c r="A602" s="55" t="str">
        <x:v>Julie Rechagneux</x:v>
      </x:c>
      <x:c r="B602" s="55" t="str">
        <x:v>Digital Omnibus</x:v>
      </x:c>
      <x:c r="C602" s="62" t="str">
        <x:v>New GDPR Article 35(6a); proposal Article 3(1)(9)(a)</x:v>
      </x:c>
      <x:c r="D602" s="66" t="n">
        <x:f>IF(INDEX('MEP amendments'!$AE$7:$AE$315,MATCH($M602,'MEP amendments'!$AD$7:$AD$315,0))=1,INDEX('MEP amendments'!$P$7:$P$315,MATCH($M602,'MEP amendments'!$AD$7:$AD$315,0)),"")</x:f>
        <x:v>1</x:v>
      </x:c>
      <x:c r="E602" s="55" t="n">
        <x:f>IF(AND(ISNUMBER(D602),INDEX('MEP amendments'!$T$7:$T$315,MATCH($M602,'MEP amendments'!$AD$7:$AD$315,0))="Yes"),1,0)</x:f>
        <x:v>1</x:v>
      </x:c>
      <x:c r="F602" s="55" t="str">
        <x:f>INDEX('MEP amendments'!$S$7:$S$315,MATCH($M602,'MEP amendments'!$AD$7:$AD$315,0))</x:f>
        <x:v>High</x:v>
      </x:c>
      <x:c r="G602" s="55" t="n">
        <x:f>COUNTIFS($A$7:$A$1047,A602,$B$7:$B$1047,B602,$E$7:$E$1047,1)</x:f>
        <x:v>54</x:v>
      </x:c>
      <x:c r="H602" s="68" t="n">
        <x:f>IF(E602=1,D602/G602,"")</x:f>
        <x:v>0.018518518518518517</x:v>
      </x:c>
      <x:c r="I602" s="55" t="n">
        <x:f>IF(AND(E602=1,COUNTIFS($A$7:A602,A602,$B$7:B602,B602,$E$7:E602,1)=1),1,0)</x:f>
        <x:v>0</x:v>
      </x:c>
      <x:c r="J602" s="64" t="str">
        <x:v>Official amendment</x:v>
      </x:c>
      <x:c r="K602" s="62" t="str">
        <x:v>Named joint proposers/signatories</x:v>
      </x:c>
      <x:c r="L602" s="55" t="str">
        <x:v>No</x:v>
      </x:c>
      <x:c r="M602" s="55" t="str">
        <x:v>PET-MEP-213</x:v>
      </x:c>
    </x:row>
    <x:row r="603" ht="34" customHeight="1">
      <x:c r="A603" s="60" t="str">
        <x:v>Julie Rechagneux</x:v>
      </x:c>
      <x:c r="B603" s="60" t="str">
        <x:v>Digital Omnibus</x:v>
      </x:c>
      <x:c r="C603" s="61" t="str">
        <x:v>Proposed GDPR Article 41a(1); proposal Article 3(1)(10)</x:v>
      </x:c>
      <x:c r="D603" s="65" t="n">
        <x:f>IF(INDEX('MEP amendments'!$AE$7:$AE$315,MATCH($M603,'MEP amendments'!$AD$7:$AD$315,0))=1,INDEX('MEP amendments'!$P$7:$P$315,MATCH($M603,'MEP amendments'!$AD$7:$AD$315,0)),"")</x:f>
        <x:v>1</x:v>
      </x:c>
      <x:c r="E603" s="60" t="n">
        <x:f>IF(AND(ISNUMBER(D603),INDEX('MEP amendments'!$T$7:$T$315,MATCH($M603,'MEP amendments'!$AD$7:$AD$315,0))="Yes"),1,0)</x:f>
        <x:v>1</x:v>
      </x:c>
      <x:c r="F603" s="60" t="str">
        <x:f>INDEX('MEP amendments'!$S$7:$S$315,MATCH($M603,'MEP amendments'!$AD$7:$AD$315,0))</x:f>
        <x:v>Medium</x:v>
      </x:c>
      <x:c r="G603" s="60" t="n">
        <x:f>COUNTIFS($A$7:$A$1047,A603,$B$7:$B$1047,B603,$E$7:$E$1047,1)</x:f>
        <x:v>54</x:v>
      </x:c>
      <x:c r="H603" s="67" t="n">
        <x:f>IF(E603=1,D603/G603,"")</x:f>
        <x:v>0.018518518518518517</x:v>
      </x:c>
      <x:c r="I603" s="60" t="n">
        <x:f>IF(AND(E603=1,COUNTIFS($A$7:A603,A603,$B$7:B603,B603,$E$7:E603,1)=1),1,0)</x:f>
        <x:v>0</x:v>
      </x:c>
      <x:c r="J603" s="63" t="str">
        <x:v>Official amendment</x:v>
      </x:c>
      <x:c r="K603" s="61" t="str">
        <x:v>Named joint proposers/signatories</x:v>
      </x:c>
      <x:c r="L603" s="60" t="str">
        <x:v>No</x:v>
      </x:c>
      <x:c r="M603" s="60" t="str">
        <x:v>PET-MEP-222</x:v>
      </x:c>
    </x:row>
    <x:row r="604" ht="34" customHeight="1">
      <x:c r="A604" s="55" t="str">
        <x:v>Julie Rechagneux</x:v>
      </x:c>
      <x:c r="B604" s="55" t="str">
        <x:v>Digital Omnibus</x:v>
      </x:c>
      <x:c r="C604" s="62" t="str">
        <x:v>Amendment 1288; Article 3 – paragraph 1 – point 10 Regulation (EU) 2016/679 Article 41a – Paragraph 3</x:v>
      </x:c>
      <x:c r="D604" s="66" t="n">
        <x:f>IF(INDEX('MEP amendments'!$AE$7:$AE$315,MATCH($M604,'MEP amendments'!$AD$7:$AD$315,0))=1,INDEX('MEP amendments'!$P$7:$P$315,MATCH($M604,'MEP amendments'!$AD$7:$AD$315,0)),"")</x:f>
        <x:v>1</x:v>
      </x:c>
      <x:c r="E604" s="55" t="n">
        <x:f>IF(AND(ISNUMBER(D604),INDEX('MEP amendments'!$T$7:$T$315,MATCH($M604,'MEP amendments'!$AD$7:$AD$315,0))="Yes"),1,0)</x:f>
        <x:v>1</x:v>
      </x:c>
      <x:c r="F604" s="55" t="str">
        <x:f>INDEX('MEP amendments'!$S$7:$S$315,MATCH($M604,'MEP amendments'!$AD$7:$AD$315,0))</x:f>
        <x:v>Medium</x:v>
      </x:c>
      <x:c r="G604" s="55" t="n">
        <x:f>COUNTIFS($A$7:$A$1047,A604,$B$7:$B$1047,B604,$E$7:$E$1047,1)</x:f>
        <x:v>54</x:v>
      </x:c>
      <x:c r="H604" s="68" t="n">
        <x:f>IF(E604=1,D604/G604,"")</x:f>
        <x:v>0.018518518518518517</x:v>
      </x:c>
      <x:c r="I604" s="55" t="n">
        <x:f>IF(AND(E604=1,COUNTIFS($A$7:A604,A604,$B$7:B604,B604,$E$7:E604,1)=1),1,0)</x:f>
        <x:v>0</x:v>
      </x:c>
      <x:c r="J604" s="64" t="str">
        <x:v>Official amendment</x:v>
      </x:c>
      <x:c r="K604" s="62" t="str">
        <x:v>Named signatories to tabled amendment</x:v>
      </x:c>
      <x:c r="L604" s="55" t="str">
        <x:v>No</x:v>
      </x:c>
      <x:c r="M604" s="55" t="str">
        <x:v>PET-MEP-259</x:v>
      </x:c>
    </x:row>
    <x:row r="605" ht="34" customHeight="1">
      <x:c r="A605" s="60" t="str">
        <x:v>Julie Rechagneux</x:v>
      </x:c>
      <x:c r="B605" s="60" t="str">
        <x:v>Digital Omnibus</x:v>
      </x:c>
      <x:c r="C605" s="61" t="str">
        <x:v>Amendment 1298; Article 3 – paragraph 1 – point 10 Regulation (EU) 2016/679 Article 41a – Paragraph 5</x:v>
      </x:c>
      <x:c r="D605" s="65" t="n">
        <x:f>IF(INDEX('MEP amendments'!$AE$7:$AE$315,MATCH($M605,'MEP amendments'!$AD$7:$AD$315,0))=1,INDEX('MEP amendments'!$P$7:$P$315,MATCH($M605,'MEP amendments'!$AD$7:$AD$315,0)),"")</x:f>
        <x:v>0</x:v>
      </x:c>
      <x:c r="E605" s="60" t="n">
        <x:f>IF(AND(ISNUMBER(D605),INDEX('MEP amendments'!$T$7:$T$315,MATCH($M605,'MEP amendments'!$AD$7:$AD$315,0))="Yes"),1,0)</x:f>
        <x:v>1</x:v>
      </x:c>
      <x:c r="F605" s="60" t="str">
        <x:f>INDEX('MEP amendments'!$S$7:$S$315,MATCH($M605,'MEP amendments'!$AD$7:$AD$315,0))</x:f>
        <x:v>High</x:v>
      </x:c>
      <x:c r="G605" s="60" t="n">
        <x:f>COUNTIFS($A$7:$A$1047,A605,$B$7:$B$1047,B605,$E$7:$E$1047,1)</x:f>
        <x:v>54</x:v>
      </x:c>
      <x:c r="H605" s="67" t="n">
        <x:f>IF(E605=1,D605/G605,"")</x:f>
        <x:v>0</x:v>
      </x:c>
      <x:c r="I605" s="60" t="n">
        <x:f>IF(AND(E605=1,COUNTIFS($A$7:A605,A605,$B$7:B605,B605,$E$7:E605,1)=1),1,0)</x:f>
        <x:v>0</x:v>
      </x:c>
      <x:c r="J605" s="63" t="str">
        <x:v>Official amendment</x:v>
      </x:c>
      <x:c r="K605" s="61" t="str">
        <x:v>Named signatories to tabled amendment</x:v>
      </x:c>
      <x:c r="L605" s="60" t="str">
        <x:v>No</x:v>
      </x:c>
      <x:c r="M605" s="60" t="str">
        <x:v>PET-MEP-269</x:v>
      </x:c>
    </x:row>
    <x:row r="606" ht="34" customHeight="1">
      <x:c r="A606" s="55" t="str">
        <x:v>Julie Rechagneux</x:v>
      </x:c>
      <x:c r="B606" s="55" t="str">
        <x:v>Digital Omnibus</x:v>
      </x:c>
      <x:c r="C606" s="62" t="str">
        <x:v>Amendment 1301; Article 3 – paragraph 1 – point 10 a (new) Regulation (EU) 2016/679 Article 41b (new)</x:v>
      </x:c>
      <x:c r="D606" s="66" t="n">
        <x:f>IF(INDEX('MEP amendments'!$AE$7:$AE$315,MATCH($M606,'MEP amendments'!$AD$7:$AD$315,0))=1,INDEX('MEP amendments'!$P$7:$P$315,MATCH($M606,'MEP amendments'!$AD$7:$AD$315,0)),"")</x:f>
        <x:v>1</x:v>
      </x:c>
      <x:c r="E606" s="55" t="n">
        <x:f>IF(AND(ISNUMBER(D606),INDEX('MEP amendments'!$T$7:$T$315,MATCH($M606,'MEP amendments'!$AD$7:$AD$315,0))="Yes"),1,0)</x:f>
        <x:v>1</x:v>
      </x:c>
      <x:c r="F606" s="55" t="str">
        <x:f>INDEX('MEP amendments'!$S$7:$S$315,MATCH($M606,'MEP amendments'!$AD$7:$AD$315,0))</x:f>
        <x:v>High</x:v>
      </x:c>
      <x:c r="G606" s="55" t="n">
        <x:f>COUNTIFS($A$7:$A$1047,A606,$B$7:$B$1047,B606,$E$7:$E$1047,1)</x:f>
        <x:v>54</x:v>
      </x:c>
      <x:c r="H606" s="68" t="n">
        <x:f>IF(E606=1,D606/G606,"")</x:f>
        <x:v>0.018518518518518517</x:v>
      </x:c>
      <x:c r="I606" s="55" t="n">
        <x:f>IF(AND(E606=1,COUNTIFS($A$7:A606,A606,$B$7:B606,B606,$E$7:E606,1)=1),1,0)</x:f>
        <x:v>0</x:v>
      </x:c>
      <x:c r="J606" s="64" t="str">
        <x:v>Official amendment</x:v>
      </x:c>
      <x:c r="K606" s="62" t="str">
        <x:v>Named signatories to tabled amendment</x:v>
      </x:c>
      <x:c r="L606" s="55" t="str">
        <x:v>No</x:v>
      </x:c>
      <x:c r="M606" s="55" t="str">
        <x:v>PET-MEP-272</x:v>
      </x:c>
    </x:row>
    <x:row r="607" ht="34" customHeight="1">
      <x:c r="A607" s="60" t="str">
        <x:v>Julie Rechagneux</x:v>
      </x:c>
      <x:c r="B607" s="60" t="str">
        <x:v>Digital Omnibus</x:v>
      </x:c>
      <x:c r="C607" s="61" t="str">
        <x:v>Amendment 1340; Article 3 – paragraph 1 – point 14 Regulation (EU) 2016/679 (GDPR) Article 70 – paragraph 1 – point hca (new)</x:v>
      </x:c>
      <x:c r="D607" s="65" t="n">
        <x:f>IF(INDEX('MEP amendments'!$AE$7:$AE$315,MATCH($M607,'MEP amendments'!$AD$7:$AD$315,0))=1,INDEX('MEP amendments'!$P$7:$P$315,MATCH($M607,'MEP amendments'!$AD$7:$AD$315,0)),"")</x:f>
        <x:v>1</x:v>
      </x:c>
      <x:c r="E607" s="60" t="n">
        <x:f>IF(AND(ISNUMBER(D607),INDEX('MEP amendments'!$T$7:$T$315,MATCH($M607,'MEP amendments'!$AD$7:$AD$315,0))="Yes"),1,0)</x:f>
        <x:v>1</x:v>
      </x:c>
      <x:c r="F607" s="60" t="str">
        <x:f>INDEX('MEP amendments'!$S$7:$S$315,MATCH($M607,'MEP amendments'!$AD$7:$AD$315,0))</x:f>
        <x:v>High</x:v>
      </x:c>
      <x:c r="G607" s="60" t="n">
        <x:f>COUNTIFS($A$7:$A$1047,A607,$B$7:$B$1047,B607,$E$7:$E$1047,1)</x:f>
        <x:v>54</x:v>
      </x:c>
      <x:c r="H607" s="67" t="n">
        <x:f>IF(E607=1,D607/G607,"")</x:f>
        <x:v>0.018518518518518517</x:v>
      </x:c>
      <x:c r="I607" s="60" t="n">
        <x:f>IF(AND(E607=1,COUNTIFS($A$7:A607,A607,$B$7:B607,B607,$E$7:E607,1)=1),1,0)</x:f>
        <x:v>0</x:v>
      </x:c>
      <x:c r="J607" s="63" t="str">
        <x:v>Official amendment</x:v>
      </x:c>
      <x:c r="K607" s="61" t="str">
        <x:v>Named signatories to tabled amendment</x:v>
      </x:c>
      <x:c r="L607" s="60" t="str">
        <x:v>No</x:v>
      </x:c>
      <x:c r="M607" s="60" t="str">
        <x:v>PET-MEP-274</x:v>
      </x:c>
    </x:row>
    <x:row r="608" ht="34" customHeight="1">
      <x:c r="A608" s="55" t="str">
        <x:v>Julie Rechagneux</x:v>
      </x:c>
      <x:c r="B608" s="55" t="str">
        <x:v>Digital Omnibus</x:v>
      </x:c>
      <x:c r="C608" s="62" t="str">
        <x:v>Amendment 1392; Article 3 – paragraph 1 – point 15 Regulation (EU) 2016/679 Article 88a – paragraph 3 – point c</x:v>
      </x:c>
      <x:c r="D608" s="66" t="n">
        <x:f>IF(INDEX('MEP amendments'!$AE$7:$AE$315,MATCH($M608,'MEP amendments'!$AD$7:$AD$315,0))=1,INDEX('MEP amendments'!$P$7:$P$315,MATCH($M608,'MEP amendments'!$AD$7:$AD$315,0)),"")</x:f>
        <x:v>1</x:v>
      </x:c>
      <x:c r="E608" s="55" t="n">
        <x:f>IF(AND(ISNUMBER(D608),INDEX('MEP amendments'!$T$7:$T$315,MATCH($M608,'MEP amendments'!$AD$7:$AD$315,0))="Yes"),1,0)</x:f>
        <x:v>1</x:v>
      </x:c>
      <x:c r="F608" s="55" t="str">
        <x:f>INDEX('MEP amendments'!$S$7:$S$315,MATCH($M608,'MEP amendments'!$AD$7:$AD$315,0))</x:f>
        <x:v>High</x:v>
      </x:c>
      <x:c r="G608" s="55" t="n">
        <x:f>COUNTIFS($A$7:$A$1047,A608,$B$7:$B$1047,B608,$E$7:$E$1047,1)</x:f>
        <x:v>54</x:v>
      </x:c>
      <x:c r="H608" s="68" t="n">
        <x:f>IF(E608=1,D608/G608,"")</x:f>
        <x:v>0.018518518518518517</x:v>
      </x:c>
      <x:c r="I608" s="55" t="n">
        <x:f>IF(AND(E608=1,COUNTIFS($A$7:A608,A608,$B$7:B608,B608,$E$7:E608,1)=1),1,0)</x:f>
        <x:v>0</x:v>
      </x:c>
      <x:c r="J608" s="64" t="str">
        <x:v>Official amendment</x:v>
      </x:c>
      <x:c r="K608" s="62" t="str">
        <x:v>Named signatories to tabled amendment</x:v>
      </x:c>
      <x:c r="L608" s="55" t="str">
        <x:v>No</x:v>
      </x:c>
      <x:c r="M608" s="55" t="str">
        <x:v>PET-MEP-278</x:v>
      </x:c>
    </x:row>
    <x:row r="609" ht="34" customHeight="1">
      <x:c r="A609" s="60" t="str">
        <x:v>Julie Rechagneux</x:v>
      </x:c>
      <x:c r="B609" s="60" t="str">
        <x:v>Digital Omnibus</x:v>
      </x:c>
      <x:c r="C609" s="61" t="str">
        <x:v>Amendment 1635; Article 4(1)(3)(a); Regulation (EU) 2018/1725 Article 10(2)(l)</x:v>
      </x:c>
      <x:c r="D609" s="65" t="n">
        <x:f>IF(INDEX('MEP amendments'!$AE$7:$AE$315,MATCH($M609,'MEP amendments'!$AD$7:$AD$315,0))=1,INDEX('MEP amendments'!$P$7:$P$315,MATCH($M609,'MEP amendments'!$AD$7:$AD$315,0)),"")</x:f>
        <x:v>1</x:v>
      </x:c>
      <x:c r="E609" s="60" t="n">
        <x:f>IF(AND(ISNUMBER(D609),INDEX('MEP amendments'!$T$7:$T$315,MATCH($M609,'MEP amendments'!$AD$7:$AD$315,0))="Yes"),1,0)</x:f>
        <x:v>1</x:v>
      </x:c>
      <x:c r="F609" s="60" t="str">
        <x:f>INDEX('MEP amendments'!$S$7:$S$315,MATCH($M609,'MEP amendments'!$AD$7:$AD$315,0))</x:f>
        <x:v>High</x:v>
      </x:c>
      <x:c r="G609" s="60" t="n">
        <x:f>COUNTIFS($A$7:$A$1047,A609,$B$7:$B$1047,B609,$E$7:$E$1047,1)</x:f>
        <x:v>54</x:v>
      </x:c>
      <x:c r="H609" s="67" t="n">
        <x:f>IF(E609=1,D609/G609,"")</x:f>
        <x:v>0.018518518518518517</x:v>
      </x:c>
      <x:c r="I609" s="60" t="n">
        <x:f>IF(AND(E609=1,COUNTIFS($A$7:A609,A609,$B$7:B609,B609,$E$7:E609,1)=1),1,0)</x:f>
        <x:v>0</x:v>
      </x:c>
      <x:c r="J609" s="63" t="str">
        <x:v>Official amendment</x:v>
      </x:c>
      <x:c r="K609" s="61" t="str">
        <x:v>Named signatories to tabled amendment</x:v>
      </x:c>
      <x:c r="L609" s="60" t="str">
        <x:v>No</x:v>
      </x:c>
      <x:c r="M609" s="60" t="str">
        <x:v>PET-MEP-297</x:v>
      </x:c>
    </x:row>
    <x:row r="610" ht="34" customHeight="1">
      <x:c r="A610" s="55" t="str">
        <x:v>Julie Rechagneux</x:v>
      </x:c>
      <x:c r="B610" s="55" t="str">
        <x:v>Digital Omnibus</x:v>
      </x:c>
      <x:c r="C610" s="62" t="str">
        <x:v>Amendment 1644; Article 4(1)(3)(b); Regulation (EU) 2018/1725 Article 10(4)</x:v>
      </x:c>
      <x:c r="D610" s="66" t="n">
        <x:f>IF(INDEX('MEP amendments'!$AE$7:$AE$315,MATCH($M610,'MEP amendments'!$AD$7:$AD$315,0))=1,INDEX('MEP amendments'!$P$7:$P$315,MATCH($M610,'MEP amendments'!$AD$7:$AD$315,0)),"")</x:f>
        <x:v>1</x:v>
      </x:c>
      <x:c r="E610" s="55" t="n">
        <x:f>IF(AND(ISNUMBER(D610),INDEX('MEP amendments'!$T$7:$T$315,MATCH($M610,'MEP amendments'!$AD$7:$AD$315,0))="Yes"),1,0)</x:f>
        <x:v>1</x:v>
      </x:c>
      <x:c r="F610" s="55" t="str">
        <x:f>INDEX('MEP amendments'!$S$7:$S$315,MATCH($M610,'MEP amendments'!$AD$7:$AD$315,0))</x:f>
        <x:v>High</x:v>
      </x:c>
      <x:c r="G610" s="55" t="n">
        <x:f>COUNTIFS($A$7:$A$1047,A610,$B$7:$B$1047,B610,$E$7:$E$1047,1)</x:f>
        <x:v>54</x:v>
      </x:c>
      <x:c r="H610" s="68" t="n">
        <x:f>IF(E610=1,D610/G610,"")</x:f>
        <x:v>0.018518518518518517</x:v>
      </x:c>
      <x:c r="I610" s="55" t="n">
        <x:f>IF(AND(E610=1,COUNTIFS($A$7:A610,A610,$B$7:B610,B610,$E$7:E610,1)=1),1,0)</x:f>
        <x:v>0</x:v>
      </x:c>
      <x:c r="J610" s="64" t="str">
        <x:v>Official amendment</x:v>
      </x:c>
      <x:c r="K610" s="62" t="str">
        <x:v>Named signatories to tabled amendment</x:v>
      </x:c>
      <x:c r="L610" s="55" t="str">
        <x:v>No</x:v>
      </x:c>
      <x:c r="M610" s="55" t="str">
        <x:v>PET-MEP-299</x:v>
      </x:c>
    </x:row>
    <x:row r="611" ht="34" customHeight="1">
      <x:c r="A611" s="60" t="str">
        <x:v>Julie Rechagneux</x:v>
      </x:c>
      <x:c r="B611" s="60" t="str">
        <x:v>Digital Omnibus</x:v>
      </x:c>
      <x:c r="C611" s="61" t="str">
        <x:v>Amendment 1710; Article 4(1)(10); Regulation (EU) 2018/1725 Article 45a</x:v>
      </x:c>
      <x:c r="D611" s="65" t="n">
        <x:f>IF(INDEX('MEP amendments'!$AE$7:$AE$315,MATCH($M611,'MEP amendments'!$AD$7:$AD$315,0))=1,INDEX('MEP amendments'!$P$7:$P$315,MATCH($M611,'MEP amendments'!$AD$7:$AD$315,0)),"")</x:f>
        <x:v>0</x:v>
      </x:c>
      <x:c r="E611" s="60" t="n">
        <x:f>IF(AND(ISNUMBER(D611),INDEX('MEP amendments'!$T$7:$T$315,MATCH($M611,'MEP amendments'!$AD$7:$AD$315,0))="Yes"),1,0)</x:f>
        <x:v>1</x:v>
      </x:c>
      <x:c r="F611" s="60" t="str">
        <x:f>INDEX('MEP amendments'!$S$7:$S$315,MATCH($M611,'MEP amendments'!$AD$7:$AD$315,0))</x:f>
        <x:v>High</x:v>
      </x:c>
      <x:c r="G611" s="60" t="n">
        <x:f>COUNTIFS($A$7:$A$1047,A611,$B$7:$B$1047,B611,$E$7:$E$1047,1)</x:f>
        <x:v>54</x:v>
      </x:c>
      <x:c r="H611" s="67" t="n">
        <x:f>IF(E611=1,D611/G611,"")</x:f>
        <x:v>0</x:v>
      </x:c>
      <x:c r="I611" s="60" t="n">
        <x:f>IF(AND(E611=1,COUNTIFS($A$7:A611,A611,$B$7:B611,B611,$E$7:E611,1)=1),1,0)</x:f>
        <x:v>0</x:v>
      </x:c>
      <x:c r="J611" s="63" t="str">
        <x:v>Official amendment</x:v>
      </x:c>
      <x:c r="K611" s="61" t="str">
        <x:v>Named signatories to tabled amendment</x:v>
      </x:c>
      <x:c r="L611" s="60" t="str">
        <x:v>No</x:v>
      </x:c>
      <x:c r="M611" s="60" t="str">
        <x:v>PET-MEP-303</x:v>
      </x:c>
    </x:row>
    <x:row r="612" ht="34" customHeight="1">
      <x:c r="A612" s="55" t="str">
        <x:v>Julie Rechagneux</x:v>
      </x:c>
      <x:c r="B612" s="55" t="str">
        <x:v>Digital Omnibus</x:v>
      </x:c>
      <x:c r="C612" s="62" t="str">
        <x:v>Amendment 1839: Art10(3) repeal conditions, justification</x:v>
      </x:c>
      <x:c r="D612" s="66" t="n">
        <x:f>IF(INDEX('MEP amendments'!$AE$7:$AE$315,MATCH($M612,'MEP amendments'!$AD$7:$AD$315,0))=1,INDEX('MEP amendments'!$P$7:$P$315,MATCH($M612,'MEP amendments'!$AD$7:$AD$315,0)),"")</x:f>
        <x:v>0</x:v>
      </x:c>
      <x:c r="E612" s="55" t="n">
        <x:f>IF(AND(ISNUMBER(D612),INDEX('MEP amendments'!$T$7:$T$315,MATCH($M612,'MEP amendments'!$AD$7:$AD$315,0))="Yes"),1,0)</x:f>
        <x:v>1</x:v>
      </x:c>
      <x:c r="F612" s="55" t="str">
        <x:f>INDEX('MEP amendments'!$S$7:$S$315,MATCH($M612,'MEP amendments'!$AD$7:$AD$315,0))</x:f>
        <x:v>High</x:v>
      </x:c>
      <x:c r="G612" s="55" t="n">
        <x:f>COUNTIFS($A$7:$A$1047,A612,$B$7:$B$1047,B612,$E$7:$E$1047,1)</x:f>
        <x:v>54</x:v>
      </x:c>
      <x:c r="H612" s="68" t="n">
        <x:f>IF(E612=1,D612/G612,"")</x:f>
        <x:v>0</x:v>
      </x:c>
      <x:c r="I612" s="55" t="n">
        <x:f>IF(AND(E612=1,COUNTIFS($A$7:A612,A612,$B$7:B612,B612,$E$7:E612,1)=1),1,0)</x:f>
        <x:v>0</x:v>
      </x:c>
      <x:c r="J612" s="64" t="str">
        <x:v>Official amendment</x:v>
      </x:c>
      <x:c r="K612" s="62" t="str">
        <x:v>Named signatories to tabled amendment</x:v>
      </x:c>
      <x:c r="L612" s="55" t="str">
        <x:v>No</x:v>
      </x:c>
      <x:c r="M612" s="55" t="str">
        <x:v>PET-MEP-315</x:v>
      </x:c>
    </x:row>
    <x:row r="613" ht="34" customHeight="1">
      <x:c r="A613" s="60" t="str">
        <x:v>Jörgen Warborn</x:v>
      </x:c>
      <x:c r="B613" s="60" t="str">
        <x:v>Digital Omnibus</x:v>
      </x:c>
      <x:c r="C613" s="61" t="str">
        <x:v>Amendment 227 — Recital 27 a (new)</x:v>
      </x:c>
      <x:c r="D613" s="65" t="n">
        <x:f>IF(INDEX('MEP amendments'!$AE$7:$AE$315,MATCH($M613,'MEP amendments'!$AD$7:$AD$315,0))=1,INDEX('MEP amendments'!$P$7:$P$315,MATCH($M613,'MEP amendments'!$AD$7:$AD$315,0)),"")</x:f>
        <x:v>1</x:v>
      </x:c>
      <x:c r="E613" s="60" t="n">
        <x:f>IF(AND(ISNUMBER(D613),INDEX('MEP amendments'!$T$7:$T$315,MATCH($M613,'MEP amendments'!$AD$7:$AD$315,0))="Yes"),1,0)</x:f>
        <x:v>1</x:v>
      </x:c>
      <x:c r="F613" s="60" t="str">
        <x:f>INDEX('MEP amendments'!$S$7:$S$315,MATCH($M613,'MEP amendments'!$AD$7:$AD$315,0))</x:f>
        <x:v>Medium</x:v>
      </x:c>
      <x:c r="G613" s="60" t="n">
        <x:f>COUNTIFS($A$7:$A$1047,A613,$B$7:$B$1047,B613,$E$7:$E$1047,1)</x:f>
        <x:v>7</x:v>
      </x:c>
      <x:c r="H613" s="67" t="n">
        <x:f>IF(E613=1,D613/G613,"")</x:f>
        <x:v>0.14285714285714285</x:v>
      </x:c>
      <x:c r="I613" s="60" t="n">
        <x:f>IF(AND(E613=1,COUNTIFS($A$7:A613,A613,$B$7:B613,B613,$E$7:E613,1)=1),1,0)</x:f>
        <x:v>1</x:v>
      </x:c>
      <x:c r="J613" s="63" t="str">
        <x:v>Official amendment</x:v>
      </x:c>
      <x:c r="K613" s="61" t="str">
        <x:v>Named signatory to tabled amendment</x:v>
      </x:c>
      <x:c r="L613" s="60" t="str">
        <x:v>No</x:v>
      </x:c>
      <x:c r="M613" s="60" t="str">
        <x:v>PET-MEP-108</x:v>
      </x:c>
    </x:row>
    <x:row r="614" ht="34" customHeight="1">
      <x:c r="A614" s="55" t="str">
        <x:v>Jörgen Warborn</x:v>
      </x:c>
      <x:c r="B614" s="55" t="str">
        <x:v>Digital Omnibus</x:v>
      </x:c>
      <x:c r="C614" s="62" t="str">
        <x:v>Amendment 675 — Article 1 – paragraph 1 – point 12 Regulation (EU) 2023/2854 Article 20 – paragraph 2</x:v>
      </x:c>
      <x:c r="D614" s="66" t="n">
        <x:f>IF(INDEX('MEP amendments'!$AE$7:$AE$315,MATCH($M614,'MEP amendments'!$AD$7:$AD$315,0))=1,INDEX('MEP amendments'!$P$7:$P$315,MATCH($M614,'MEP amendments'!$AD$7:$AD$315,0)),"")</x:f>
        <x:v>1</x:v>
      </x:c>
      <x:c r="E614" s="55" t="n">
        <x:f>IF(AND(ISNUMBER(D614),INDEX('MEP amendments'!$T$7:$T$315,MATCH($M614,'MEP amendments'!$AD$7:$AD$315,0))="Yes"),1,0)</x:f>
        <x:v>1</x:v>
      </x:c>
      <x:c r="F614" s="55" t="str">
        <x:f>INDEX('MEP amendments'!$S$7:$S$315,MATCH($M614,'MEP amendments'!$AD$7:$AD$315,0))</x:f>
        <x:v>High</x:v>
      </x:c>
      <x:c r="G614" s="55" t="n">
        <x:f>COUNTIFS($A$7:$A$1047,A614,$B$7:$B$1047,B614,$E$7:$E$1047,1)</x:f>
        <x:v>7</x:v>
      </x:c>
      <x:c r="H614" s="68" t="n">
        <x:f>IF(E614=1,D614/G614,"")</x:f>
        <x:v>0.14285714285714285</x:v>
      </x:c>
      <x:c r="I614" s="55" t="n">
        <x:f>IF(AND(E614=1,COUNTIFS($A$7:A614,A614,$B$7:B614,B614,$E$7:E614,1)=1),1,0)</x:f>
        <x:v>0</x:v>
      </x:c>
      <x:c r="J614" s="64" t="str">
        <x:v>Official amendment</x:v>
      </x:c>
      <x:c r="K614" s="62" t="str">
        <x:v>Named signatory to tabled amendment</x:v>
      </x:c>
      <x:c r="L614" s="55" t="str">
        <x:v>No</x:v>
      </x:c>
      <x:c r="M614" s="55" t="str">
        <x:v>PET-MEP-165</x:v>
      </x:c>
    </x:row>
    <x:row r="615" ht="34" customHeight="1">
      <x:c r="A615" s="60" t="str">
        <x:v>Jörgen Warborn</x:v>
      </x:c>
      <x:c r="B615" s="60" t="str">
        <x:v>Digital Omnibus</x:v>
      </x:c>
      <x:c r="C615" s="61" t="str">
        <x:v>Amendment 1041: new GDPR Art9(2)(la)</x:v>
      </x:c>
      <x:c r="D615" s="65" t="n">
        <x:f>IF(INDEX('MEP amendments'!$AE$7:$AE$315,MATCH($M615,'MEP amendments'!$AD$7:$AD$315,0))=1,INDEX('MEP amendments'!$P$7:$P$315,MATCH($M615,'MEP amendments'!$AD$7:$AD$315,0)),"")</x:f>
        <x:v>1</x:v>
      </x:c>
      <x:c r="E615" s="60" t="n">
        <x:f>IF(AND(ISNUMBER(D615),INDEX('MEP amendments'!$T$7:$T$315,MATCH($M615,'MEP amendments'!$AD$7:$AD$315,0))="Yes"),1,0)</x:f>
        <x:v>1</x:v>
      </x:c>
      <x:c r="F615" s="60" t="str">
        <x:f>INDEX('MEP amendments'!$S$7:$S$315,MATCH($M615,'MEP amendments'!$AD$7:$AD$315,0))</x:f>
        <x:v>High</x:v>
      </x:c>
      <x:c r="G615" s="60" t="n">
        <x:f>COUNTIFS($A$7:$A$1047,A615,$B$7:$B$1047,B615,$E$7:$E$1047,1)</x:f>
        <x:v>7</x:v>
      </x:c>
      <x:c r="H615" s="67" t="n">
        <x:f>IF(E615=1,D615/G615,"")</x:f>
        <x:v>0.14285714285714285</x:v>
      </x:c>
      <x:c r="I615" s="60" t="n">
        <x:f>IF(AND(E615=1,COUNTIFS($A$7:A615,A615,$B$7:B615,B615,$E$7:E615,1)=1),1,0)</x:f>
        <x:v>0</x:v>
      </x:c>
      <x:c r="J615" s="63" t="str">
        <x:v>Official amendment</x:v>
      </x:c>
      <x:c r="K615" s="61" t="str">
        <x:v>Named joint proposers/signatories</x:v>
      </x:c>
      <x:c r="L615" s="60" t="str">
        <x:v>No</x:v>
      </x:c>
      <x:c r="M615" s="60" t="str">
        <x:v>PET-MEP-202</x:v>
      </x:c>
    </x:row>
    <x:row r="616" ht="34" customHeight="1">
      <x:c r="A616" s="55" t="str">
        <x:v>Jörgen Warborn</x:v>
      </x:c>
      <x:c r="B616" s="55" t="str">
        <x:v>Digital Omnibus</x:v>
      </x:c>
      <x:c r="C616" s="62" t="str">
        <x:v>Proposed GDPR Article 41a(1); proposal Article 3(1)(10)</x:v>
      </x:c>
      <x:c r="D616" s="66" t="n">
        <x:f>IF(INDEX('MEP amendments'!$AE$7:$AE$315,MATCH($M616,'MEP amendments'!$AD$7:$AD$315,0))=1,INDEX('MEP amendments'!$P$7:$P$315,MATCH($M616,'MEP amendments'!$AD$7:$AD$315,0)),"")</x:f>
        <x:v>0</x:v>
      </x:c>
      <x:c r="E616" s="55" t="n">
        <x:f>IF(AND(ISNUMBER(D616),INDEX('MEP amendments'!$T$7:$T$315,MATCH($M616,'MEP amendments'!$AD$7:$AD$315,0))="Yes"),1,0)</x:f>
        <x:v>1</x:v>
      </x:c>
      <x:c r="F616" s="55" t="str">
        <x:f>INDEX('MEP amendments'!$S$7:$S$315,MATCH($M616,'MEP amendments'!$AD$7:$AD$315,0))</x:f>
        <x:v>Medium</x:v>
      </x:c>
      <x:c r="G616" s="55" t="n">
        <x:f>COUNTIFS($A$7:$A$1047,A616,$B$7:$B$1047,B616,$E$7:$E$1047,1)</x:f>
        <x:v>7</x:v>
      </x:c>
      <x:c r="H616" s="68" t="n">
        <x:f>IF(E616=1,D616/G616,"")</x:f>
        <x:v>0</x:v>
      </x:c>
      <x:c r="I616" s="55" t="n">
        <x:f>IF(AND(E616=1,COUNTIFS($A$7:A616,A616,$B$7:B616,B616,$E$7:E616,1)=1),1,0)</x:f>
        <x:v>0</x:v>
      </x:c>
      <x:c r="J616" s="64" t="str">
        <x:v>Official amendment</x:v>
      </x:c>
      <x:c r="K616" s="62" t="str">
        <x:v>Named joint proposers/signatories</x:v>
      </x:c>
      <x:c r="L616" s="55" t="str">
        <x:v>No</x:v>
      </x:c>
      <x:c r="M616" s="55" t="str">
        <x:v>PET-MEP-230</x:v>
      </x:c>
    </x:row>
    <x:row r="617" ht="34" customHeight="1">
      <x:c r="A617" s="60" t="str">
        <x:v>Jörgen Warborn</x:v>
      </x:c>
      <x:c r="B617" s="60" t="str">
        <x:v>Digital Omnibus</x:v>
      </x:c>
      <x:c r="C617" s="61" t="str">
        <x:v>Amendment 1268; Article 3 – paragraph 1 – point 10 Regulation (EU) 2016/679 Article 41a – paragraph 2 – point a</x:v>
      </x:c>
      <x:c r="D617" s="65" t="n">
        <x:f>IF(INDEX('MEP amendments'!$AE$7:$AE$315,MATCH($M617,'MEP amendments'!$AD$7:$AD$315,0))=1,INDEX('MEP amendments'!$P$7:$P$315,MATCH($M617,'MEP amendments'!$AD$7:$AD$315,0)),"")</x:f>
        <x:v>1</x:v>
      </x:c>
      <x:c r="E617" s="60" t="n">
        <x:f>IF(AND(ISNUMBER(D617),INDEX('MEP amendments'!$T$7:$T$315,MATCH($M617,'MEP amendments'!$AD$7:$AD$315,0))="Yes"),1,0)</x:f>
        <x:v>1</x:v>
      </x:c>
      <x:c r="F617" s="60" t="str">
        <x:f>INDEX('MEP amendments'!$S$7:$S$315,MATCH($M617,'MEP amendments'!$AD$7:$AD$315,0))</x:f>
        <x:v>High</x:v>
      </x:c>
      <x:c r="G617" s="60" t="n">
        <x:f>COUNTIFS($A$7:$A$1047,A617,$B$7:$B$1047,B617,$E$7:$E$1047,1)</x:f>
        <x:v>7</x:v>
      </x:c>
      <x:c r="H617" s="67" t="n">
        <x:f>IF(E617=1,D617/G617,"")</x:f>
        <x:v>0.14285714285714285</x:v>
      </x:c>
      <x:c r="I617" s="60" t="n">
        <x:f>IF(AND(E617=1,COUNTIFS($A$7:A617,A617,$B$7:B617,B617,$E$7:E617,1)=1),1,0)</x:f>
        <x:v>0</x:v>
      </x:c>
      <x:c r="J617" s="63" t="str">
        <x:v>Official amendment</x:v>
      </x:c>
      <x:c r="K617" s="61" t="str">
        <x:v>Named signatories to tabled amendment</x:v>
      </x:c>
      <x:c r="L617" s="60" t="str">
        <x:v>Yes</x:v>
      </x:c>
      <x:c r="M617" s="60" t="str">
        <x:v>PET-MEP-239</x:v>
      </x:c>
    </x:row>
    <x:row r="618" ht="34" customHeight="1">
      <x:c r="A618" s="55" t="str">
        <x:v>Jörgen Warborn</x:v>
      </x:c>
      <x:c r="B618" s="55" t="str">
        <x:v>Digital Omnibus</x:v>
      </x:c>
      <x:c r="C618" s="62" t="str">
        <x:v>Amendment 1279; Article 3 – paragraph 1 – point 10 Regulation (EU) 2016/679 Article 41a – paragraph 2 – point b</x:v>
      </x:c>
      <x:c r="D618" s="66" t="str">
        <x:f>IF(INDEX('MEP amendments'!$AE$7:$AE$315,MATCH($M618,'MEP amendments'!$AD$7:$AD$315,0))=1,INDEX('MEP amendments'!$P$7:$P$315,MATCH($M618,'MEP amendments'!$AD$7:$AD$315,0)),"")</x:f>
      </x:c>
      <x:c r="E618" s="55" t="n">
        <x:f>IF(AND(ISNUMBER(D618),INDEX('MEP amendments'!$T$7:$T$315,MATCH($M618,'MEP amendments'!$AD$7:$AD$315,0))="Yes"),1,0)</x:f>
        <x:v>0</x:v>
      </x:c>
      <x:c r="F618" s="55" t="str">
        <x:f>INDEX('MEP amendments'!$S$7:$S$315,MATCH($M618,'MEP amendments'!$AD$7:$AD$315,0))</x:f>
        <x:v>Low</x:v>
      </x:c>
      <x:c r="G618" s="55" t="n">
        <x:f>COUNTIFS($A$7:$A$1047,A618,$B$7:$B$1047,B618,$E$7:$E$1047,1)</x:f>
        <x:v>7</x:v>
      </x:c>
      <x:c r="H618" s="68" t="str">
        <x:f>IF(E618=1,D618/G618,"")</x:f>
      </x:c>
      <x:c r="I618" s="55" t="n">
        <x:f>IF(AND(E618=1,COUNTIFS($A$7:A618,A618,$B$7:B618,B618,$E$7:E618,1)=1),1,0)</x:f>
        <x:v>0</x:v>
      </x:c>
      <x:c r="J618" s="64" t="str">
        <x:v>Official amendment</x:v>
      </x:c>
      <x:c r="K618" s="62" t="str">
        <x:v>Named signatories to tabled amendment</x:v>
      </x:c>
      <x:c r="L618" s="55" t="str">
        <x:v>No</x:v>
      </x:c>
      <x:c r="M618" s="55" t="str">
        <x:v>PET-MEP-250</x:v>
      </x:c>
    </x:row>
    <x:row r="619" ht="34" customHeight="1">
      <x:c r="A619" s="60" t="str">
        <x:v>Jörgen Warborn</x:v>
      </x:c>
      <x:c r="B619" s="60" t="str">
        <x:v>Digital Omnibus</x:v>
      </x:c>
      <x:c r="C619" s="61" t="str">
        <x:v>Amendment 1292; Article 3 – paragraph 1 – point 10 Regulation (EU) 2016/679 Article 41a – paragraph 1</x:v>
      </x:c>
      <x:c r="D619" s="65" t="str">
        <x:f>IF(INDEX('MEP amendments'!$AE$7:$AE$315,MATCH($M619,'MEP amendments'!$AD$7:$AD$315,0))=1,INDEX('MEP amendments'!$P$7:$P$315,MATCH($M619,'MEP amendments'!$AD$7:$AD$315,0)),"")</x:f>
      </x:c>
      <x:c r="E619" s="60" t="n">
        <x:f>IF(AND(ISNUMBER(D619),INDEX('MEP amendments'!$T$7:$T$315,MATCH($M619,'MEP amendments'!$AD$7:$AD$315,0))="Yes"),1,0)</x:f>
        <x:v>0</x:v>
      </x:c>
      <x:c r="F619" s="60" t="str">
        <x:f>INDEX('MEP amendments'!$S$7:$S$315,MATCH($M619,'MEP amendments'!$AD$7:$AD$315,0))</x:f>
        <x:v>Low</x:v>
      </x:c>
      <x:c r="G619" s="60" t="n">
        <x:f>COUNTIFS($A$7:$A$1047,A619,$B$7:$B$1047,B619,$E$7:$E$1047,1)</x:f>
        <x:v>7</x:v>
      </x:c>
      <x:c r="H619" s="67" t="str">
        <x:f>IF(E619=1,D619/G619,"")</x:f>
      </x:c>
      <x:c r="I619" s="60" t="n">
        <x:f>IF(AND(E619=1,COUNTIFS($A$7:A619,A619,$B$7:B619,B619,$E$7:E619,1)=1),1,0)</x:f>
        <x:v>0</x:v>
      </x:c>
      <x:c r="J619" s="63" t="str">
        <x:v>Official amendment</x:v>
      </x:c>
      <x:c r="K619" s="61" t="str">
        <x:v>Named signatories to tabled amendment</x:v>
      </x:c>
      <x:c r="L619" s="60" t="str">
        <x:v>No</x:v>
      </x:c>
      <x:c r="M619" s="60" t="str">
        <x:v>PET-MEP-263</x:v>
      </x:c>
    </x:row>
    <x:row r="620" ht="34" customHeight="1">
      <x:c r="A620" s="55" t="str">
        <x:v>Jörgen Warborn</x:v>
      </x:c>
      <x:c r="B620" s="55" t="str">
        <x:v>Digital Omnibus</x:v>
      </x:c>
      <x:c r="C620" s="62" t="str">
        <x:v>Amendment 1296; Article 3 – paragraph 1 – point 10 Regulation (EU) 2016/679 Article 41a – paragraph 4</x:v>
      </x:c>
      <x:c r="D620" s="66" t="n">
        <x:f>IF(INDEX('MEP amendments'!$AE$7:$AE$315,MATCH($M620,'MEP amendments'!$AD$7:$AD$315,0))=1,INDEX('MEP amendments'!$P$7:$P$315,MATCH($M620,'MEP amendments'!$AD$7:$AD$315,0)),"")</x:f>
        <x:v>0</x:v>
      </x:c>
      <x:c r="E620" s="55" t="n">
        <x:f>IF(AND(ISNUMBER(D620),INDEX('MEP amendments'!$T$7:$T$315,MATCH($M620,'MEP amendments'!$AD$7:$AD$315,0))="Yes"),1,0)</x:f>
        <x:v>1</x:v>
      </x:c>
      <x:c r="F620" s="55" t="str">
        <x:f>INDEX('MEP amendments'!$S$7:$S$315,MATCH($M620,'MEP amendments'!$AD$7:$AD$315,0))</x:f>
        <x:v>High</x:v>
      </x:c>
      <x:c r="G620" s="55" t="n">
        <x:f>COUNTIFS($A$7:$A$1047,A620,$B$7:$B$1047,B620,$E$7:$E$1047,1)</x:f>
        <x:v>7</x:v>
      </x:c>
      <x:c r="H620" s="68" t="n">
        <x:f>IF(E620=1,D620/G620,"")</x:f>
        <x:v>0</x:v>
      </x:c>
      <x:c r="I620" s="55" t="n">
        <x:f>IF(AND(E620=1,COUNTIFS($A$7:A620,A620,$B$7:B620,B620,$E$7:E620,1)=1),1,0)</x:f>
        <x:v>0</x:v>
      </x:c>
      <x:c r="J620" s="64" t="str">
        <x:v>Official amendment</x:v>
      </x:c>
      <x:c r="K620" s="62" t="str">
        <x:v>Named signatories to tabled amendment</x:v>
      </x:c>
      <x:c r="L620" s="55" t="str">
        <x:v>No</x:v>
      </x:c>
      <x:c r="M620" s="55" t="str">
        <x:v>PET-MEP-267</x:v>
      </x:c>
    </x:row>
    <x:row r="621" ht="34" customHeight="1">
      <x:c r="A621" s="60" t="str">
        <x:v>Jörgen Warborn</x:v>
      </x:c>
      <x:c r="B621" s="60" t="str">
        <x:v>Digital Omnibus</x:v>
      </x:c>
      <x:c r="C621" s="61" t="str">
        <x:v>Amendment 1408; Article 3 – paragraph 1 – point 15 Regulation (EU) 2016/679 Article 88a – paragraph 3 – point da (new)</x:v>
      </x:c>
      <x:c r="D621" s="65" t="n">
        <x:f>IF(INDEX('MEP amendments'!$AE$7:$AE$315,MATCH($M621,'MEP amendments'!$AD$7:$AD$315,0))=1,INDEX('MEP amendments'!$P$7:$P$315,MATCH($M621,'MEP amendments'!$AD$7:$AD$315,0)),"")</x:f>
        <x:v>2</x:v>
      </x:c>
      <x:c r="E621" s="60" t="n">
        <x:f>IF(AND(ISNUMBER(D621),INDEX('MEP amendments'!$T$7:$T$315,MATCH($M621,'MEP amendments'!$AD$7:$AD$315,0))="Yes"),1,0)</x:f>
        <x:v>1</x:v>
      </x:c>
      <x:c r="F621" s="60" t="str">
        <x:f>INDEX('MEP amendments'!$S$7:$S$315,MATCH($M621,'MEP amendments'!$AD$7:$AD$315,0))</x:f>
        <x:v>High</x:v>
      </x:c>
      <x:c r="G621" s="60" t="n">
        <x:f>COUNTIFS($A$7:$A$1047,A621,$B$7:$B$1047,B621,$E$7:$E$1047,1)</x:f>
        <x:v>7</x:v>
      </x:c>
      <x:c r="H621" s="67" t="n">
        <x:f>IF(E621=1,D621/G621,"")</x:f>
        <x:v>0.2857142857142857</x:v>
      </x:c>
      <x:c r="I621" s="60" t="n">
        <x:f>IF(AND(E621=1,COUNTIFS($A$7:A621,A621,$B$7:B621,B621,$E$7:E621,1)=1),1,0)</x:f>
        <x:v>0</x:v>
      </x:c>
      <x:c r="J621" s="63" t="str">
        <x:v>Official amendment</x:v>
      </x:c>
      <x:c r="K621" s="61" t="str">
        <x:v>Named signatories to tabled amendment</x:v>
      </x:c>
      <x:c r="L621" s="60" t="str">
        <x:v>Yes</x:v>
      </x:c>
      <x:c r="M621" s="60" t="str">
        <x:v>PET-MEP-280</x:v>
      </x:c>
    </x:row>
    <x:row r="622" ht="34" customHeight="1">
      <x:c r="A622" s="55" t="str">
        <x:v>Katri Kulmuni</x:v>
      </x:c>
      <x:c r="B622" s="55" t="str">
        <x:v>Digital Omnibus</x:v>
      </x:c>
      <x:c r="C622" s="62" t="str">
        <x:v>Amendment 1277; Article 3 – paragraph 1 – point 10 Regulation (EU) 2016/679 Article 41a – paragraph 2 – point b</x:v>
      </x:c>
      <x:c r="D622" s="66" t="str">
        <x:f>IF(INDEX('MEP amendments'!$AE$7:$AE$315,MATCH($M622,'MEP amendments'!$AD$7:$AD$315,0))=1,INDEX('MEP amendments'!$P$7:$P$315,MATCH($M622,'MEP amendments'!$AD$7:$AD$315,0)),"")</x:f>
      </x:c>
      <x:c r="E622" s="55" t="n">
        <x:f>IF(AND(ISNUMBER(D622),INDEX('MEP amendments'!$T$7:$T$315,MATCH($M622,'MEP amendments'!$AD$7:$AD$315,0))="Yes"),1,0)</x:f>
        <x:v>0</x:v>
      </x:c>
      <x:c r="F622" s="55" t="str">
        <x:f>INDEX('MEP amendments'!$S$7:$S$315,MATCH($M622,'MEP amendments'!$AD$7:$AD$315,0))</x:f>
        <x:v>Low</x:v>
      </x:c>
      <x:c r="G622" s="55" t="n">
        <x:f>COUNTIFS($A$7:$A$1047,A622,$B$7:$B$1047,B622,$E$7:$E$1047,1)</x:f>
        <x:v>0</x:v>
      </x:c>
      <x:c r="H622" s="68" t="str">
        <x:f>IF(E622=1,D622/G622,"")</x:f>
      </x:c>
      <x:c r="I622" s="55" t="n">
        <x:f>IF(AND(E622=1,COUNTIFS($A$7:A622,A622,$B$7:B622,B622,$E$7:E622,1)=1),1,0)</x:f>
        <x:v>0</x:v>
      </x:c>
      <x:c r="J622" s="64" t="str">
        <x:v>Official amendment</x:v>
      </x:c>
      <x:c r="K622" s="62" t="str">
        <x:v>Named signatories to tabled amendment</x:v>
      </x:c>
      <x:c r="L622" s="55" t="str">
        <x:v>No</x:v>
      </x:c>
      <x:c r="M622" s="55" t="str">
        <x:v>PET-MEP-248</x:v>
      </x:c>
    </x:row>
    <x:row r="623" ht="34" customHeight="1">
      <x:c r="A623" s="60" t="str">
        <x:v>Kristian Vigenin</x:v>
      </x:c>
      <x:c r="B623" s="60" t="str">
        <x:v>Digital Omnibus</x:v>
      </x:c>
      <x:c r="C623" s="61" t="str">
        <x:v>Amendment 214 — Recital 27</x:v>
      </x:c>
      <x:c r="D623" s="65" t="str">
        <x:f>IF(INDEX('MEP amendments'!$AE$7:$AE$315,MATCH($M623,'MEP amendments'!$AD$7:$AD$315,0))=1,INDEX('MEP amendments'!$P$7:$P$315,MATCH($M623,'MEP amendments'!$AD$7:$AD$315,0)),"")</x:f>
      </x:c>
      <x:c r="E623" s="60" t="n">
        <x:f>IF(AND(ISNUMBER(D623),INDEX('MEP amendments'!$T$7:$T$315,MATCH($M623,'MEP amendments'!$AD$7:$AD$315,0))="Yes"),1,0)</x:f>
        <x:v>0</x:v>
      </x:c>
      <x:c r="F623" s="60" t="str">
        <x:f>INDEX('MEP amendments'!$S$7:$S$315,MATCH($M623,'MEP amendments'!$AD$7:$AD$315,0))</x:f>
        <x:v>Medium</x:v>
      </x:c>
      <x:c r="G623" s="60" t="n">
        <x:f>COUNTIFS($A$7:$A$1047,A623,$B$7:$B$1047,B623,$E$7:$E$1047,1)</x:f>
        <x:v>7</x:v>
      </x:c>
      <x:c r="H623" s="67" t="str">
        <x:f>IF(E623=1,D623/G623,"")</x:f>
      </x:c>
      <x:c r="I623" s="60" t="n">
        <x:f>IF(AND(E623=1,COUNTIFS($A$7:A623,A623,$B$7:B623,B623,$E$7:E623,1)=1),1,0)</x:f>
        <x:v>0</x:v>
      </x:c>
      <x:c r="J623" s="63" t="str">
        <x:v>Official amendment</x:v>
      </x:c>
      <x:c r="K623" s="61" t="str">
        <x:v>Named signatory to tabled amendment</x:v>
      </x:c>
      <x:c r="L623" s="60" t="str">
        <x:v>No</x:v>
      </x:c>
      <x:c r="M623" s="60" t="str">
        <x:v>PET-MEP-97</x:v>
      </x:c>
    </x:row>
    <x:row r="624" ht="34" customHeight="1">
      <x:c r="A624" s="55" t="str">
        <x:v>Kristian Vigenin</x:v>
      </x:c>
      <x:c r="B624" s="55" t="str">
        <x:v>Digital Omnibus</x:v>
      </x:c>
      <x:c r="C624" s="62" t="str">
        <x:v>Amendment 274 — Recital 31</x:v>
      </x:c>
      <x:c r="D624" s="66" t="str">
        <x:f>IF(INDEX('MEP amendments'!$AE$7:$AE$315,MATCH($M624,'MEP amendments'!$AD$7:$AD$315,0))=1,INDEX('MEP amendments'!$P$7:$P$315,MATCH($M624,'MEP amendments'!$AD$7:$AD$315,0)),"")</x:f>
      </x:c>
      <x:c r="E624" s="55" t="n">
        <x:f>IF(AND(ISNUMBER(D624),INDEX('MEP amendments'!$T$7:$T$315,MATCH($M624,'MEP amendments'!$AD$7:$AD$315,0))="Yes"),1,0)</x:f>
        <x:v>0</x:v>
      </x:c>
      <x:c r="F624" s="55" t="str">
        <x:f>INDEX('MEP amendments'!$S$7:$S$315,MATCH($M624,'MEP amendments'!$AD$7:$AD$315,0))</x:f>
        <x:v>Medium</x:v>
      </x:c>
      <x:c r="G624" s="55" t="n">
        <x:f>COUNTIFS($A$7:$A$1047,A624,$B$7:$B$1047,B624,$E$7:$E$1047,1)</x:f>
        <x:v>7</x:v>
      </x:c>
      <x:c r="H624" s="68" t="str">
        <x:f>IF(E624=1,D624/G624,"")</x:f>
      </x:c>
      <x:c r="I624" s="55" t="n">
        <x:f>IF(AND(E624=1,COUNTIFS($A$7:A624,A624,$B$7:B624,B624,$E$7:E624,1)=1),1,0)</x:f>
        <x:v>0</x:v>
      </x:c>
      <x:c r="J624" s="64" t="str">
        <x:v>Official amendment</x:v>
      </x:c>
      <x:c r="K624" s="62" t="str">
        <x:v>Named signatory to tabled amendment</x:v>
      </x:c>
      <x:c r="L624" s="55" t="str">
        <x:v>No</x:v>
      </x:c>
      <x:c r="M624" s="55" t="str">
        <x:v>PET-MEP-121</x:v>
      </x:c>
    </x:row>
    <x:row r="625" ht="34" customHeight="1">
      <x:c r="A625" s="60" t="str">
        <x:v>Kristian Vigenin</x:v>
      </x:c>
      <x:c r="B625" s="60" t="str">
        <x:v>Digital Omnibus</x:v>
      </x:c>
      <x:c r="C625" s="61" t="str">
        <x:v>Amendment 313 — Recital 34</x:v>
      </x:c>
      <x:c r="D625" s="65" t="n">
        <x:f>IF(INDEX('MEP amendments'!$AE$7:$AE$315,MATCH($M625,'MEP amendments'!$AD$7:$AD$315,0))=1,INDEX('MEP amendments'!$P$7:$P$315,MATCH($M625,'MEP amendments'!$AD$7:$AD$315,0)),"")</x:f>
        <x:v>1</x:v>
      </x:c>
      <x:c r="E625" s="60" t="n">
        <x:f>IF(AND(ISNUMBER(D625),INDEX('MEP amendments'!$T$7:$T$315,MATCH($M625,'MEP amendments'!$AD$7:$AD$315,0))="Yes"),1,0)</x:f>
        <x:v>1</x:v>
      </x:c>
      <x:c r="F625" s="60" t="str">
        <x:f>INDEX('MEP amendments'!$S$7:$S$315,MATCH($M625,'MEP amendments'!$AD$7:$AD$315,0))</x:f>
        <x:v>High</x:v>
      </x:c>
      <x:c r="G625" s="60" t="n">
        <x:f>COUNTIFS($A$7:$A$1047,A625,$B$7:$B$1047,B625,$E$7:$E$1047,1)</x:f>
        <x:v>7</x:v>
      </x:c>
      <x:c r="H625" s="67" t="n">
        <x:f>IF(E625=1,D625/G625,"")</x:f>
        <x:v>0.14285714285714285</x:v>
      </x:c>
      <x:c r="I625" s="60" t="n">
        <x:f>IF(AND(E625=1,COUNTIFS($A$7:A625,A625,$B$7:B625,B625,$E$7:E625,1)=1),1,0)</x:f>
        <x:v>1</x:v>
      </x:c>
      <x:c r="J625" s="63" t="str">
        <x:v>Official amendment</x:v>
      </x:c>
      <x:c r="K625" s="61" t="str">
        <x:v>Named signatory to tabled amendment</x:v>
      </x:c>
      <x:c r="L625" s="60" t="str">
        <x:v>No</x:v>
      </x:c>
      <x:c r="M625" s="60" t="str">
        <x:v>PET-MEP-131</x:v>
      </x:c>
    </x:row>
    <x:row r="626" ht="34" customHeight="1">
      <x:c r="A626" s="55" t="str">
        <x:v>Kristian Vigenin</x:v>
      </x:c>
      <x:c r="B626" s="55" t="str">
        <x:v>Digital Omnibus</x:v>
      </x:c>
      <x:c r="C626" s="62" t="str">
        <x:v>Amendment 417; Recital 43 p (new)</x:v>
      </x:c>
      <x:c r="D626" s="66" t="n">
        <x:f>IF(INDEX('MEP amendments'!$AE$7:$AE$315,MATCH($M626,'MEP amendments'!$AD$7:$AD$315,0))=1,INDEX('MEP amendments'!$P$7:$P$315,MATCH($M626,'MEP amendments'!$AD$7:$AD$315,0)),"")</x:f>
        <x:v>2</x:v>
      </x:c>
      <x:c r="E626" s="55" t="n">
        <x:f>IF(AND(ISNUMBER(D626),INDEX('MEP amendments'!$T$7:$T$315,MATCH($M626,'MEP amendments'!$AD$7:$AD$315,0))="Yes"),1,0)</x:f>
        <x:v>1</x:v>
      </x:c>
      <x:c r="F626" s="55" t="str">
        <x:f>INDEX('MEP amendments'!$S$7:$S$315,MATCH($M626,'MEP amendments'!$AD$7:$AD$315,0))</x:f>
        <x:v>High</x:v>
      </x:c>
      <x:c r="G626" s="55" t="n">
        <x:f>COUNTIFS($A$7:$A$1047,A626,$B$7:$B$1047,B626,$E$7:$E$1047,1)</x:f>
        <x:v>7</x:v>
      </x:c>
      <x:c r="H626" s="68" t="n">
        <x:f>IF(E626=1,D626/G626,"")</x:f>
        <x:v>0.2857142857142857</x:v>
      </x:c>
      <x:c r="I626" s="55" t="n">
        <x:f>IF(AND(E626=1,COUNTIFS($A$7:A626,A626,$B$7:B626,B626,$E$7:E626,1)=1),1,0)</x:f>
        <x:v>0</x:v>
      </x:c>
      <x:c r="J626" s="64" t="str">
        <x:v>Official amendment</x:v>
      </x:c>
      <x:c r="K626" s="62" t="str">
        <x:v>Named signatory to tabled amendment</x:v>
      </x:c>
      <x:c r="L626" s="55" t="str">
        <x:v>Yes</x:v>
      </x:c>
      <x:c r="M626" s="55" t="str">
        <x:v>PET-MEP-142</x:v>
      </x:c>
    </x:row>
    <x:row r="627" ht="34" customHeight="1">
      <x:c r="A627" s="60" t="str">
        <x:v>Kristian Vigenin</x:v>
      </x:c>
      <x:c r="B627" s="60" t="str">
        <x:v>Digital Omnibus</x:v>
      </x:c>
      <x:c r="C627" s="61" t="str">
        <x:v>Amendment 418; Recital 43 q (new)</x:v>
      </x:c>
      <x:c r="D627" s="65" t="n">
        <x:f>IF(INDEX('MEP amendments'!$AE$7:$AE$315,MATCH($M627,'MEP amendments'!$AD$7:$AD$315,0))=1,INDEX('MEP amendments'!$P$7:$P$315,MATCH($M627,'MEP amendments'!$AD$7:$AD$315,0)),"")</x:f>
        <x:v>1</x:v>
      </x:c>
      <x:c r="E627" s="60" t="n">
        <x:f>IF(AND(ISNUMBER(D627),INDEX('MEP amendments'!$T$7:$T$315,MATCH($M627,'MEP amendments'!$AD$7:$AD$315,0))="Yes"),1,0)</x:f>
        <x:v>1</x:v>
      </x:c>
      <x:c r="F627" s="60" t="str">
        <x:f>INDEX('MEP amendments'!$S$7:$S$315,MATCH($M627,'MEP amendments'!$AD$7:$AD$315,0))</x:f>
        <x:v>High</x:v>
      </x:c>
      <x:c r="G627" s="60" t="n">
        <x:f>COUNTIFS($A$7:$A$1047,A627,$B$7:$B$1047,B627,$E$7:$E$1047,1)</x:f>
        <x:v>7</x:v>
      </x:c>
      <x:c r="H627" s="67" t="n">
        <x:f>IF(E627=1,D627/G627,"")</x:f>
        <x:v>0.14285714285714285</x:v>
      </x:c>
      <x:c r="I627" s="60" t="n">
        <x:f>IF(AND(E627=1,COUNTIFS($A$7:A627,A627,$B$7:B627,B627,$E$7:E627,1)=1),1,0)</x:f>
        <x:v>0</x:v>
      </x:c>
      <x:c r="J627" s="63" t="str">
        <x:v>Official amendment</x:v>
      </x:c>
      <x:c r="K627" s="61" t="str">
        <x:v>Named signatory to tabled amendment</x:v>
      </x:c>
      <x:c r="L627" s="60" t="str">
        <x:v>No</x:v>
      </x:c>
      <x:c r="M627" s="60" t="str">
        <x:v>PET-MEP-143</x:v>
      </x:c>
    </x:row>
    <x:row r="628" ht="34" customHeight="1">
      <x:c r="A628" s="55" t="str">
        <x:v>Kristian Vigenin</x:v>
      </x:c>
      <x:c r="B628" s="55" t="str">
        <x:v>Digital Omnibus</x:v>
      </x:c>
      <x:c r="C628" s="62" t="str">
        <x:v>Amendment 475; Recital 46 b (new)</x:v>
      </x:c>
      <x:c r="D628" s="66" t="n">
        <x:f>IF(INDEX('MEP amendments'!$AE$7:$AE$315,MATCH($M628,'MEP amendments'!$AD$7:$AD$315,0))=1,INDEX('MEP amendments'!$P$7:$P$315,MATCH($M628,'MEP amendments'!$AD$7:$AD$315,0)),"")</x:f>
        <x:v>2</x:v>
      </x:c>
      <x:c r="E628" s="55" t="n">
        <x:f>IF(AND(ISNUMBER(D628),INDEX('MEP amendments'!$T$7:$T$315,MATCH($M628,'MEP amendments'!$AD$7:$AD$315,0))="Yes"),1,0)</x:f>
        <x:v>1</x:v>
      </x:c>
      <x:c r="F628" s="55" t="str">
        <x:f>INDEX('MEP amendments'!$S$7:$S$315,MATCH($M628,'MEP amendments'!$AD$7:$AD$315,0))</x:f>
        <x:v>High</x:v>
      </x:c>
      <x:c r="G628" s="55" t="n">
        <x:f>COUNTIFS($A$7:$A$1047,A628,$B$7:$B$1047,B628,$E$7:$E$1047,1)</x:f>
        <x:v>7</x:v>
      </x:c>
      <x:c r="H628" s="68" t="n">
        <x:f>IF(E628=1,D628/G628,"")</x:f>
        <x:v>0.2857142857142857</x:v>
      </x:c>
      <x:c r="I628" s="55" t="n">
        <x:f>IF(AND(E628=1,COUNTIFS($A$7:A628,A628,$B$7:B628,B628,$E$7:E628,1)=1),1,0)</x:f>
        <x:v>0</x:v>
      </x:c>
      <x:c r="J628" s="64" t="str">
        <x:v>Official amendment</x:v>
      </x:c>
      <x:c r="K628" s="62" t="str">
        <x:v>Named signatory to tabled amendment</x:v>
      </x:c>
      <x:c r="L628" s="55" t="str">
        <x:v>No</x:v>
      </x:c>
      <x:c r="M628" s="55" t="str">
        <x:v>PET-MEP-150</x:v>
      </x:c>
    </x:row>
    <x:row r="629" ht="34" customHeight="1">
      <x:c r="A629" s="60" t="str">
        <x:v>Kristian Vigenin</x:v>
      </x:c>
      <x:c r="B629" s="60" t="str">
        <x:v>Digital Omnibus</x:v>
      </x:c>
      <x:c r="C629" s="61" t="str">
        <x:v>GDPR Article 34, especially paragraphs3(a) and new4a; proposal Article 3(1)(8a)</x:v>
      </x:c>
      <x:c r="D629" s="65" t="n">
        <x:f>IF(INDEX('MEP amendments'!$AE$7:$AE$315,MATCH($M629,'MEP amendments'!$AD$7:$AD$315,0))=1,INDEX('MEP amendments'!$P$7:$P$315,MATCH($M629,'MEP amendments'!$AD$7:$AD$315,0)),"")</x:f>
        <x:v>0</x:v>
      </x:c>
      <x:c r="E629" s="60" t="n">
        <x:f>IF(AND(ISNUMBER(D629),INDEX('MEP amendments'!$T$7:$T$315,MATCH($M629,'MEP amendments'!$AD$7:$AD$315,0))="Yes"),1,0)</x:f>
        <x:v>1</x:v>
      </x:c>
      <x:c r="F629" s="60" t="str">
        <x:f>INDEX('MEP amendments'!$S$7:$S$315,MATCH($M629,'MEP amendments'!$AD$7:$AD$315,0))</x:f>
        <x:v>High</x:v>
      </x:c>
      <x:c r="G629" s="60" t="n">
        <x:f>COUNTIFS($A$7:$A$1047,A629,$B$7:$B$1047,B629,$E$7:$E$1047,1)</x:f>
        <x:v>7</x:v>
      </x:c>
      <x:c r="H629" s="67" t="n">
        <x:f>IF(E629=1,D629/G629,"")</x:f>
        <x:v>0</x:v>
      </x:c>
      <x:c r="I629" s="60" t="n">
        <x:f>IF(AND(E629=1,COUNTIFS($A$7:A629,A629,$B$7:B629,B629,$E$7:E629,1)=1),1,0)</x:f>
        <x:v>0</x:v>
      </x:c>
      <x:c r="J629" s="63" t="str">
        <x:v>Official amendment</x:v>
      </x:c>
      <x:c r="K629" s="61" t="str">
        <x:v>Named joint proposers/signatories</x:v>
      </x:c>
      <x:c r="L629" s="60" t="str">
        <x:v>No</x:v>
      </x:c>
      <x:c r="M629" s="60" t="str">
        <x:v>PET-MEP-212</x:v>
      </x:c>
    </x:row>
    <x:row r="630" ht="34" customHeight="1">
      <x:c r="A630" s="55" t="str">
        <x:v>Kristian Vigenin</x:v>
      </x:c>
      <x:c r="B630" s="55" t="str">
        <x:v>Digital Omnibus</x:v>
      </x:c>
      <x:c r="C630" s="62" t="str">
        <x:v>Proposed GDPR Article 41a; proposal Article 3(1)(10)</x:v>
      </x:c>
      <x:c r="D630" s="66" t="str">
        <x:f>IF(INDEX('MEP amendments'!$AE$7:$AE$315,MATCH($M630,'MEP amendments'!$AD$7:$AD$315,0))=1,INDEX('MEP amendments'!$P$7:$P$315,MATCH($M630,'MEP amendments'!$AD$7:$AD$315,0)),"")</x:f>
      </x:c>
      <x:c r="E630" s="55" t="n">
        <x:f>IF(AND(ISNUMBER(D630),INDEX('MEP amendments'!$T$7:$T$315,MATCH($M630,'MEP amendments'!$AD$7:$AD$315,0))="Yes"),1,0)</x:f>
        <x:v>0</x:v>
      </x:c>
      <x:c r="F630" s="55" t="str">
        <x:f>INDEX('MEP amendments'!$S$7:$S$315,MATCH($M630,'MEP amendments'!$AD$7:$AD$315,0))</x:f>
        <x:v>Medium</x:v>
      </x:c>
      <x:c r="G630" s="55" t="n">
        <x:f>COUNTIFS($A$7:$A$1047,A630,$B$7:$B$1047,B630,$E$7:$E$1047,1)</x:f>
        <x:v>7</x:v>
      </x:c>
      <x:c r="H630" s="68" t="str">
        <x:f>IF(E630=1,D630/G630,"")</x:f>
      </x:c>
      <x:c r="I630" s="55" t="n">
        <x:f>IF(AND(E630=1,COUNTIFS($A$7:A630,A630,$B$7:B630,B630,$E$7:E630,1)=1),1,0)</x:f>
        <x:v>0</x:v>
      </x:c>
      <x:c r="J630" s="64" t="str">
        <x:v>Official amendment</x:v>
      </x:c>
      <x:c r="K630" s="62" t="str">
        <x:v>Named joint proposers/signatories</x:v>
      </x:c>
      <x:c r="L630" s="55" t="str">
        <x:v>No</x:v>
      </x:c>
      <x:c r="M630" s="55" t="str">
        <x:v>PET-MEP-215</x:v>
      </x:c>
    </x:row>
    <x:row r="631" ht="34" customHeight="1">
      <x:c r="A631" s="60" t="str">
        <x:v>Kristian Vigenin</x:v>
      </x:c>
      <x:c r="B631" s="60" t="str">
        <x:v>Digital Omnibus</x:v>
      </x:c>
      <x:c r="C631" s="61" t="str">
        <x:v>Amendment 1594; Article 3(1)(15a); GDPR Article 91b(4)(b) (new)</x:v>
      </x:c>
      <x:c r="D631" s="65" t="n">
        <x:f>IF(INDEX('MEP amendments'!$AE$7:$AE$315,MATCH($M631,'MEP amendments'!$AD$7:$AD$315,0))=1,INDEX('MEP amendments'!$P$7:$P$315,MATCH($M631,'MEP amendments'!$AD$7:$AD$315,0)),"")</x:f>
        <x:v>2</x:v>
      </x:c>
      <x:c r="E631" s="60" t="n">
        <x:f>IF(AND(ISNUMBER(D631),INDEX('MEP amendments'!$T$7:$T$315,MATCH($M631,'MEP amendments'!$AD$7:$AD$315,0))="Yes"),1,0)</x:f>
        <x:v>1</x:v>
      </x:c>
      <x:c r="F631" s="60" t="str">
        <x:f>INDEX('MEP amendments'!$S$7:$S$315,MATCH($M631,'MEP amendments'!$AD$7:$AD$315,0))</x:f>
        <x:v>Medium</x:v>
      </x:c>
      <x:c r="G631" s="60" t="n">
        <x:f>COUNTIFS($A$7:$A$1047,A631,$B$7:$B$1047,B631,$E$7:$E$1047,1)</x:f>
        <x:v>7</x:v>
      </x:c>
      <x:c r="H631" s="67" t="n">
        <x:f>IF(E631=1,D631/G631,"")</x:f>
        <x:v>0.2857142857142857</x:v>
      </x:c>
      <x:c r="I631" s="60" t="n">
        <x:f>IF(AND(E631=1,COUNTIFS($A$7:A631,A631,$B$7:B631,B631,$E$7:E631,1)=1),1,0)</x:f>
        <x:v>0</x:v>
      </x:c>
      <x:c r="J631" s="63" t="str">
        <x:v>Official amendment</x:v>
      </x:c>
      <x:c r="K631" s="61" t="str">
        <x:v>Named signatories to tabled amendment</x:v>
      </x:c>
      <x:c r="L631" s="60" t="str">
        <x:v>No</x:v>
      </x:c>
      <x:c r="M631" s="60" t="str">
        <x:v>PET-MEP-289</x:v>
      </x:c>
    </x:row>
    <x:row r="632" ht="34" customHeight="1">
      <x:c r="A632" s="55" t="str">
        <x:v>Kristian Vigenin</x:v>
      </x:c>
      <x:c r="B632" s="55" t="str">
        <x:v>Digital Omnibus</x:v>
      </x:c>
      <x:c r="C632" s="62" t="str">
        <x:v>Amendment 1702; Article 4(1)(8a); Regulation (EU) 2018/1725 Article 37(1)(e) replacement</x:v>
      </x:c>
      <x:c r="D632" s="66" t="n">
        <x:f>IF(INDEX('MEP amendments'!$AE$7:$AE$315,MATCH($M632,'MEP amendments'!$AD$7:$AD$315,0))=1,INDEX('MEP amendments'!$P$7:$P$315,MATCH($M632,'MEP amendments'!$AD$7:$AD$315,0)),"")</x:f>
        <x:v>1</x:v>
      </x:c>
      <x:c r="E632" s="55" t="n">
        <x:f>IF(AND(ISNUMBER(D632),INDEX('MEP amendments'!$T$7:$T$315,MATCH($M632,'MEP amendments'!$AD$7:$AD$315,0))="Yes"),1,0)</x:f>
        <x:v>1</x:v>
      </x:c>
      <x:c r="F632" s="55" t="str">
        <x:f>INDEX('MEP amendments'!$S$7:$S$315,MATCH($M632,'MEP amendments'!$AD$7:$AD$315,0))</x:f>
        <x:v>Medium</x:v>
      </x:c>
      <x:c r="G632" s="55" t="n">
        <x:f>COUNTIFS($A$7:$A$1047,A632,$B$7:$B$1047,B632,$E$7:$E$1047,1)</x:f>
        <x:v>7</x:v>
      </x:c>
      <x:c r="H632" s="68" t="n">
        <x:f>IF(E632=1,D632/G632,"")</x:f>
        <x:v>0.14285714285714285</x:v>
      </x:c>
      <x:c r="I632" s="55" t="n">
        <x:f>IF(AND(E632=1,COUNTIFS($A$7:A632,A632,$B$7:B632,B632,$E$7:E632,1)=1),1,0)</x:f>
        <x:v>0</x:v>
      </x:c>
      <x:c r="J632" s="64" t="str">
        <x:v>Official amendment</x:v>
      </x:c>
      <x:c r="K632" s="62" t="str">
        <x:v>Named signatories to tabled amendment</x:v>
      </x:c>
      <x:c r="L632" s="55" t="str">
        <x:v>No</x:v>
      </x:c>
      <x:c r="M632" s="55" t="str">
        <x:v>PET-MEP-302</x:v>
      </x:c>
    </x:row>
    <x:row r="633" ht="34" customHeight="1">
      <x:c r="A633" s="60" t="str">
        <x:v>Krzysztof Hetman</x:v>
      </x:c>
      <x:c r="B633" s="60" t="str">
        <x:v>Digital Omnibus</x:v>
      </x:c>
      <x:c r="C633" s="61" t="str">
        <x:v>Amendment 1270; Article 3 – paragraph 1 – point 10 Regulation (EU) 2016/679 Article 41a – paragraph 2 – point a</x:v>
      </x:c>
      <x:c r="D633" s="65" t="n">
        <x:f>IF(INDEX('MEP amendments'!$AE$7:$AE$315,MATCH($M633,'MEP amendments'!$AD$7:$AD$315,0))=1,INDEX('MEP amendments'!$P$7:$P$315,MATCH($M633,'MEP amendments'!$AD$7:$AD$315,0)),"")</x:f>
        <x:v>1</x:v>
      </x:c>
      <x:c r="E633" s="60" t="n">
        <x:f>IF(AND(ISNUMBER(D633),INDEX('MEP amendments'!$T$7:$T$315,MATCH($M633,'MEP amendments'!$AD$7:$AD$315,0))="Yes"),1,0)</x:f>
        <x:v>1</x:v>
      </x:c>
      <x:c r="F633" s="60" t="str">
        <x:f>INDEX('MEP amendments'!$S$7:$S$315,MATCH($M633,'MEP amendments'!$AD$7:$AD$315,0))</x:f>
        <x:v>High</x:v>
      </x:c>
      <x:c r="G633" s="60" t="n">
        <x:f>COUNTIFS($A$7:$A$1047,A633,$B$7:$B$1047,B633,$E$7:$E$1047,1)</x:f>
        <x:v>2</x:v>
      </x:c>
      <x:c r="H633" s="67" t="n">
        <x:f>IF(E633=1,D633/G633,"")</x:f>
        <x:v>0.5</x:v>
      </x:c>
      <x:c r="I633" s="60" t="n">
        <x:f>IF(AND(E633=1,COUNTIFS($A$7:A633,A633,$B$7:B633,B633,$E$7:E633,1)=1),1,0)</x:f>
        <x:v>1</x:v>
      </x:c>
      <x:c r="J633" s="63" t="str">
        <x:v>Official amendment</x:v>
      </x:c>
      <x:c r="K633" s="61" t="str">
        <x:v>Named signatories to tabled amendment</x:v>
      </x:c>
      <x:c r="L633" s="60" t="str">
        <x:v>Yes</x:v>
      </x:c>
      <x:c r="M633" s="60" t="str">
        <x:v>PET-MEP-241</x:v>
      </x:c>
    </x:row>
    <x:row r="634" ht="34" customHeight="1">
      <x:c r="A634" s="55" t="str">
        <x:v>Krzysztof Hetman</x:v>
      </x:c>
      <x:c r="B634" s="55" t="str">
        <x:v>Digital Omnibus</x:v>
      </x:c>
      <x:c r="C634" s="62" t="str">
        <x:v>Amendment 1411; Article 3 – paragraph 1 – point 15 Regulation (EU) 2016/679 Article 88a – paragraph 3 – point db (new)</x:v>
      </x:c>
      <x:c r="D634" s="66" t="n">
        <x:f>IF(INDEX('MEP amendments'!$AE$7:$AE$315,MATCH($M634,'MEP amendments'!$AD$7:$AD$315,0))=1,INDEX('MEP amendments'!$P$7:$P$315,MATCH($M634,'MEP amendments'!$AD$7:$AD$315,0)),"")</x:f>
        <x:v>2</x:v>
      </x:c>
      <x:c r="E634" s="55" t="n">
        <x:f>IF(AND(ISNUMBER(D634),INDEX('MEP amendments'!$T$7:$T$315,MATCH($M634,'MEP amendments'!$AD$7:$AD$315,0))="Yes"),1,0)</x:f>
        <x:v>1</x:v>
      </x:c>
      <x:c r="F634" s="55" t="str">
        <x:f>INDEX('MEP amendments'!$S$7:$S$315,MATCH($M634,'MEP amendments'!$AD$7:$AD$315,0))</x:f>
        <x:v>High</x:v>
      </x:c>
      <x:c r="G634" s="55" t="n">
        <x:f>COUNTIFS($A$7:$A$1047,A634,$B$7:$B$1047,B634,$E$7:$E$1047,1)</x:f>
        <x:v>2</x:v>
      </x:c>
      <x:c r="H634" s="68" t="n">
        <x:f>IF(E634=1,D634/G634,"")</x:f>
        <x:v>1</x:v>
      </x:c>
      <x:c r="I634" s="55" t="n">
        <x:f>IF(AND(E634=1,COUNTIFS($A$7:A634,A634,$B$7:B634,B634,$E$7:E634,1)=1),1,0)</x:f>
        <x:v>0</x:v>
      </x:c>
      <x:c r="J634" s="64" t="str">
        <x:v>Official amendment</x:v>
      </x:c>
      <x:c r="K634" s="62" t="str">
        <x:v>Named signatories to tabled amendment</x:v>
      </x:c>
      <x:c r="L634" s="55" t="str">
        <x:v>Yes</x:v>
      </x:c>
      <x:c r="M634" s="55" t="str">
        <x:v>PET-MEP-282</x:v>
      </x:c>
    </x:row>
    <x:row r="635" ht="34" customHeight="1">
      <x:c r="A635" s="60" t="str">
        <x:v>Lena Düpont</x:v>
      </x:c>
      <x:c r="B635" s="60" t="str">
        <x:v>Digital Omnibus</x:v>
      </x:c>
      <x:c r="C635" s="61" t="str">
        <x:v>Amendment 321 — Recital 34</x:v>
      </x:c>
      <x:c r="D635" s="65" t="n">
        <x:f>IF(INDEX('MEP amendments'!$AE$7:$AE$315,MATCH($M635,'MEP amendments'!$AD$7:$AD$315,0))=1,INDEX('MEP amendments'!$P$7:$P$315,MATCH($M635,'MEP amendments'!$AD$7:$AD$315,0)),"")</x:f>
        <x:v>1</x:v>
      </x:c>
      <x:c r="E635" s="60" t="n">
        <x:f>IF(AND(ISNUMBER(D635),INDEX('MEP amendments'!$T$7:$T$315,MATCH($M635,'MEP amendments'!$AD$7:$AD$315,0))="Yes"),1,0)</x:f>
        <x:v>1</x:v>
      </x:c>
      <x:c r="F635" s="60" t="str">
        <x:f>INDEX('MEP amendments'!$S$7:$S$315,MATCH($M635,'MEP amendments'!$AD$7:$AD$315,0))</x:f>
        <x:v>High</x:v>
      </x:c>
      <x:c r="G635" s="60" t="n">
        <x:f>COUNTIFS($A$7:$A$1047,A635,$B$7:$B$1047,B635,$E$7:$E$1047,1)</x:f>
        <x:v>7</x:v>
      </x:c>
      <x:c r="H635" s="67" t="n">
        <x:f>IF(E635=1,D635/G635,"")</x:f>
        <x:v>0.14285714285714285</x:v>
      </x:c>
      <x:c r="I635" s="60" t="n">
        <x:f>IF(AND(E635=1,COUNTIFS($A$7:A635,A635,$B$7:B635,B635,$E$7:E635,1)=1),1,0)</x:f>
        <x:v>1</x:v>
      </x:c>
      <x:c r="J635" s="63" t="str">
        <x:v>Official amendment</x:v>
      </x:c>
      <x:c r="K635" s="61" t="str">
        <x:v>Named signatory to tabled amendment</x:v>
      </x:c>
      <x:c r="L635" s="60" t="str">
        <x:v>No</x:v>
      </x:c>
      <x:c r="M635" s="60" t="str">
        <x:v>PET-MEP-139</x:v>
      </x:c>
    </x:row>
    <x:row r="636" ht="34" customHeight="1">
      <x:c r="A636" s="55" t="str">
        <x:v>Lena Düpont</x:v>
      </x:c>
      <x:c r="B636" s="55" t="str">
        <x:v>Digital Omnibus</x:v>
      </x:c>
      <x:c r="C636" s="62" t="str">
        <x:v>Proposed GDPR Article 41a(1); proposal Article 3(1)(10)</x:v>
      </x:c>
      <x:c r="D636" s="66" t="n">
        <x:f>IF(INDEX('MEP amendments'!$AE$7:$AE$315,MATCH($M636,'MEP amendments'!$AD$7:$AD$315,0))=1,INDEX('MEP amendments'!$P$7:$P$315,MATCH($M636,'MEP amendments'!$AD$7:$AD$315,0)),"")</x:f>
        <x:v>1</x:v>
      </x:c>
      <x:c r="E636" s="55" t="n">
        <x:f>IF(AND(ISNUMBER(D636),INDEX('MEP amendments'!$T$7:$T$315,MATCH($M636,'MEP amendments'!$AD$7:$AD$315,0))="Yes"),1,0)</x:f>
        <x:v>1</x:v>
      </x:c>
      <x:c r="F636" s="55" t="str">
        <x:f>INDEX('MEP amendments'!$S$7:$S$315,MATCH($M636,'MEP amendments'!$AD$7:$AD$315,0))</x:f>
        <x:v>High</x:v>
      </x:c>
      <x:c r="G636" s="55" t="n">
        <x:f>COUNTIFS($A$7:$A$1047,A636,$B$7:$B$1047,B636,$E$7:$E$1047,1)</x:f>
        <x:v>7</x:v>
      </x:c>
      <x:c r="H636" s="68" t="n">
        <x:f>IF(E636=1,D636/G636,"")</x:f>
        <x:v>0.14285714285714285</x:v>
      </x:c>
      <x:c r="I636" s="55" t="n">
        <x:f>IF(AND(E636=1,COUNTIFS($A$7:A636,A636,$B$7:B636,B636,$E$7:E636,1)=1),1,0)</x:f>
        <x:v>0</x:v>
      </x:c>
      <x:c r="J636" s="64" t="str">
        <x:v>Official amendment</x:v>
      </x:c>
      <x:c r="K636" s="62" t="str">
        <x:v>Named joint proposers/signatories</x:v>
      </x:c>
      <x:c r="L636" s="55" t="str">
        <x:v>No</x:v>
      </x:c>
      <x:c r="M636" s="55" t="str">
        <x:v>PET-MEP-225</x:v>
      </x:c>
    </x:row>
    <x:row r="637" ht="34" customHeight="1">
      <x:c r="A637" s="60" t="str">
        <x:v>Lena Düpont</x:v>
      </x:c>
      <x:c r="B637" s="60" t="str">
        <x:v>Digital Omnibus</x:v>
      </x:c>
      <x:c r="C637" s="61" t="str">
        <x:v>Amendment 1269; Article 3 – paragraph 1 – point 10 Regulation (EU) 2016/679 Article 41a – paragraph 2 – point a</x:v>
      </x:c>
      <x:c r="D637" s="65" t="n">
        <x:f>IF(INDEX('MEP amendments'!$AE$7:$AE$315,MATCH($M637,'MEP amendments'!$AD$7:$AD$315,0))=1,INDEX('MEP amendments'!$P$7:$P$315,MATCH($M637,'MEP amendments'!$AD$7:$AD$315,0)),"")</x:f>
        <x:v>1</x:v>
      </x:c>
      <x:c r="E637" s="60" t="n">
        <x:f>IF(AND(ISNUMBER(D637),INDEX('MEP amendments'!$T$7:$T$315,MATCH($M637,'MEP amendments'!$AD$7:$AD$315,0))="Yes"),1,0)</x:f>
        <x:v>1</x:v>
      </x:c>
      <x:c r="F637" s="60" t="str">
        <x:f>INDEX('MEP amendments'!$S$7:$S$315,MATCH($M637,'MEP amendments'!$AD$7:$AD$315,0))</x:f>
        <x:v>High</x:v>
      </x:c>
      <x:c r="G637" s="60" t="n">
        <x:f>COUNTIFS($A$7:$A$1047,A637,$B$7:$B$1047,B637,$E$7:$E$1047,1)</x:f>
        <x:v>7</x:v>
      </x:c>
      <x:c r="H637" s="67" t="n">
        <x:f>IF(E637=1,D637/G637,"")</x:f>
        <x:v>0.14285714285714285</x:v>
      </x:c>
      <x:c r="I637" s="60" t="n">
        <x:f>IF(AND(E637=1,COUNTIFS($A$7:A637,A637,$B$7:B637,B637,$E$7:E637,1)=1),1,0)</x:f>
        <x:v>0</x:v>
      </x:c>
      <x:c r="J637" s="63" t="str">
        <x:v>Official amendment</x:v>
      </x:c>
      <x:c r="K637" s="61" t="str">
        <x:v>Named signatories to tabled amendment</x:v>
      </x:c>
      <x:c r="L637" s="60" t="str">
        <x:v>Yes</x:v>
      </x:c>
      <x:c r="M637" s="60" t="str">
        <x:v>PET-MEP-240</x:v>
      </x:c>
    </x:row>
    <x:row r="638" ht="34" customHeight="1">
      <x:c r="A638" s="55" t="str">
        <x:v>Lena Düpont</x:v>
      </x:c>
      <x:c r="B638" s="55" t="str">
        <x:v>Digital Omnibus</x:v>
      </x:c>
      <x:c r="C638" s="62" t="str">
        <x:v>Amendment 1275; Article 3 – paragraph 1 – point 10 Regulation (EU) 2016/679 Article 41a – paragraph 2 – point b</x:v>
      </x:c>
      <x:c r="D638" s="66" t="n">
        <x:f>IF(INDEX('MEP amendments'!$AE$7:$AE$315,MATCH($M638,'MEP amendments'!$AD$7:$AD$315,0))=1,INDEX('MEP amendments'!$P$7:$P$315,MATCH($M638,'MEP amendments'!$AD$7:$AD$315,0)),"")</x:f>
        <x:v>0</x:v>
      </x:c>
      <x:c r="E638" s="55" t="n">
        <x:f>IF(AND(ISNUMBER(D638),INDEX('MEP amendments'!$T$7:$T$315,MATCH($M638,'MEP amendments'!$AD$7:$AD$315,0))="Yes"),1,0)</x:f>
        <x:v>1</x:v>
      </x:c>
      <x:c r="F638" s="55" t="str">
        <x:f>INDEX('MEP amendments'!$S$7:$S$315,MATCH($M638,'MEP amendments'!$AD$7:$AD$315,0))</x:f>
        <x:v>High</x:v>
      </x:c>
      <x:c r="G638" s="55" t="n">
        <x:f>COUNTIFS($A$7:$A$1047,A638,$B$7:$B$1047,B638,$E$7:$E$1047,1)</x:f>
        <x:v>7</x:v>
      </x:c>
      <x:c r="H638" s="68" t="n">
        <x:f>IF(E638=1,D638/G638,"")</x:f>
        <x:v>0</x:v>
      </x:c>
      <x:c r="I638" s="55" t="n">
        <x:f>IF(AND(E638=1,COUNTIFS($A$7:A638,A638,$B$7:B638,B638,$E$7:E638,1)=1),1,0)</x:f>
        <x:v>0</x:v>
      </x:c>
      <x:c r="J638" s="64" t="str">
        <x:v>Official amendment</x:v>
      </x:c>
      <x:c r="K638" s="62" t="str">
        <x:v>Named signatories to tabled amendment</x:v>
      </x:c>
      <x:c r="L638" s="55" t="str">
        <x:v>No</x:v>
      </x:c>
      <x:c r="M638" s="55" t="str">
        <x:v>PET-MEP-246</x:v>
      </x:c>
    </x:row>
    <x:row r="639" ht="34" customHeight="1">
      <x:c r="A639" s="60" t="str">
        <x:v>Lena Düpont</x:v>
      </x:c>
      <x:c r="B639" s="60" t="str">
        <x:v>Digital Omnibus</x:v>
      </x:c>
      <x:c r="C639" s="61" t="str">
        <x:v>Amendment 1281; Article 3 – paragraph 1 – point 10 Regulation (EU) 2016/679 Article 41a – paragraph 2 – point ba (new)</x:v>
      </x:c>
      <x:c r="D639" s="65" t="n">
        <x:f>IF(INDEX('MEP amendments'!$AE$7:$AE$315,MATCH($M639,'MEP amendments'!$AD$7:$AD$315,0))=1,INDEX('MEP amendments'!$P$7:$P$315,MATCH($M639,'MEP amendments'!$AD$7:$AD$315,0)),"")</x:f>
        <x:v>1</x:v>
      </x:c>
      <x:c r="E639" s="60" t="n">
        <x:f>IF(AND(ISNUMBER(D639),INDEX('MEP amendments'!$T$7:$T$315,MATCH($M639,'MEP amendments'!$AD$7:$AD$315,0))="Yes"),1,0)</x:f>
        <x:v>1</x:v>
      </x:c>
      <x:c r="F639" s="60" t="str">
        <x:f>INDEX('MEP amendments'!$S$7:$S$315,MATCH($M639,'MEP amendments'!$AD$7:$AD$315,0))</x:f>
        <x:v>High</x:v>
      </x:c>
      <x:c r="G639" s="60" t="n">
        <x:f>COUNTIFS($A$7:$A$1047,A639,$B$7:$B$1047,B639,$E$7:$E$1047,1)</x:f>
        <x:v>7</x:v>
      </x:c>
      <x:c r="H639" s="67" t="n">
        <x:f>IF(E639=1,D639/G639,"")</x:f>
        <x:v>0.14285714285714285</x:v>
      </x:c>
      <x:c r="I639" s="60" t="n">
        <x:f>IF(AND(E639=1,COUNTIFS($A$7:A639,A639,$B$7:B639,B639,$E$7:E639,1)=1),1,0)</x:f>
        <x:v>0</x:v>
      </x:c>
      <x:c r="J639" s="63" t="str">
        <x:v>Official amendment</x:v>
      </x:c>
      <x:c r="K639" s="61" t="str">
        <x:v>Named signatories to tabled amendment</x:v>
      </x:c>
      <x:c r="L639" s="60" t="str">
        <x:v>No</x:v>
      </x:c>
      <x:c r="M639" s="60" t="str">
        <x:v>PET-MEP-252</x:v>
      </x:c>
    </x:row>
    <x:row r="640" ht="34" customHeight="1">
      <x:c r="A640" s="55" t="str">
        <x:v>Lena Düpont</x:v>
      </x:c>
      <x:c r="B640" s="55" t="str">
        <x:v>Digital Omnibus</x:v>
      </x:c>
      <x:c r="C640" s="62" t="str">
        <x:v>Amendment 1289; Article 3 – paragraph 1 – point 10 Regulation (EU) 2016/679 Article 41a – paragraph 3</x:v>
      </x:c>
      <x:c r="D640" s="66" t="n">
        <x:f>IF(INDEX('MEP amendments'!$AE$7:$AE$315,MATCH($M640,'MEP amendments'!$AD$7:$AD$315,0))=1,INDEX('MEP amendments'!$P$7:$P$315,MATCH($M640,'MEP amendments'!$AD$7:$AD$315,0)),"")</x:f>
        <x:v>1</x:v>
      </x:c>
      <x:c r="E640" s="55" t="n">
        <x:f>IF(AND(ISNUMBER(D640),INDEX('MEP amendments'!$T$7:$T$315,MATCH($M640,'MEP amendments'!$AD$7:$AD$315,0))="Yes"),1,0)</x:f>
        <x:v>1</x:v>
      </x:c>
      <x:c r="F640" s="55" t="str">
        <x:f>INDEX('MEP amendments'!$S$7:$S$315,MATCH($M640,'MEP amendments'!$AD$7:$AD$315,0))</x:f>
        <x:v>High</x:v>
      </x:c>
      <x:c r="G640" s="55" t="n">
        <x:f>COUNTIFS($A$7:$A$1047,A640,$B$7:$B$1047,B640,$E$7:$E$1047,1)</x:f>
        <x:v>7</x:v>
      </x:c>
      <x:c r="H640" s="68" t="n">
        <x:f>IF(E640=1,D640/G640,"")</x:f>
        <x:v>0.14285714285714285</x:v>
      </x:c>
      <x:c r="I640" s="55" t="n">
        <x:f>IF(AND(E640=1,COUNTIFS($A$7:A640,A640,$B$7:B640,B640,$E$7:E640,1)=1),1,0)</x:f>
        <x:v>0</x:v>
      </x:c>
      <x:c r="J640" s="64" t="str">
        <x:v>Official amendment</x:v>
      </x:c>
      <x:c r="K640" s="62" t="str">
        <x:v>Named signatories to tabled amendment</x:v>
      </x:c>
      <x:c r="L640" s="55" t="str">
        <x:v>No</x:v>
      </x:c>
      <x:c r="M640" s="55" t="str">
        <x:v>PET-MEP-260</x:v>
      </x:c>
    </x:row>
    <x:row r="641" ht="34" customHeight="1">
      <x:c r="A641" s="60" t="str">
        <x:v>Lena Düpont</x:v>
      </x:c>
      <x:c r="B641" s="60" t="str">
        <x:v>Digital Omnibus</x:v>
      </x:c>
      <x:c r="C641" s="61" t="str">
        <x:v>Amendment 1405; Article 3 – paragraph 1 – point 15 Regulation (EU) 2016/679 Article 88a – paragraph 3 – point da (new)</x:v>
      </x:c>
      <x:c r="D641" s="65" t="n">
        <x:f>IF(INDEX('MEP amendments'!$AE$7:$AE$315,MATCH($M641,'MEP amendments'!$AD$7:$AD$315,0))=1,INDEX('MEP amendments'!$P$7:$P$315,MATCH($M641,'MEP amendments'!$AD$7:$AD$315,0)),"")</x:f>
        <x:v>2</x:v>
      </x:c>
      <x:c r="E641" s="60" t="n">
        <x:f>IF(AND(ISNUMBER(D641),INDEX('MEP amendments'!$T$7:$T$315,MATCH($M641,'MEP amendments'!$AD$7:$AD$315,0))="Yes"),1,0)</x:f>
        <x:v>1</x:v>
      </x:c>
      <x:c r="F641" s="60" t="str">
        <x:f>INDEX('MEP amendments'!$S$7:$S$315,MATCH($M641,'MEP amendments'!$AD$7:$AD$315,0))</x:f>
        <x:v>High</x:v>
      </x:c>
      <x:c r="G641" s="60" t="n">
        <x:f>COUNTIFS($A$7:$A$1047,A641,$B$7:$B$1047,B641,$E$7:$E$1047,1)</x:f>
        <x:v>7</x:v>
      </x:c>
      <x:c r="H641" s="67" t="n">
        <x:f>IF(E641=1,D641/G641,"")</x:f>
        <x:v>0.2857142857142857</x:v>
      </x:c>
      <x:c r="I641" s="60" t="n">
        <x:f>IF(AND(E641=1,COUNTIFS($A$7:A641,A641,$B$7:B641,B641,$E$7:E641,1)=1),1,0)</x:f>
        <x:v>0</x:v>
      </x:c>
      <x:c r="J641" s="63" t="str">
        <x:v>Official amendment</x:v>
      </x:c>
      <x:c r="K641" s="61" t="str">
        <x:v>Named signatories to tabled amendment</x:v>
      </x:c>
      <x:c r="L641" s="60" t="str">
        <x:v>Yes</x:v>
      </x:c>
      <x:c r="M641" s="60" t="str">
        <x:v>PET-MEP-279</x:v>
      </x:c>
    </x:row>
    <x:row r="642" ht="34" customHeight="1">
      <x:c r="A642" s="55" t="str">
        <x:v>Lina Gálvez</x:v>
      </x:c>
      <x:c r="B642" s="55" t="str">
        <x:v>Digital Omnibus</x:v>
      </x:c>
      <x:c r="C642" s="62" t="str">
        <x:v>Amendment 611 — Article 1 – paragraph 1 – point 3 Regulation (EU) 2023/2854 Article 4 – paragraph 8b (new)</x:v>
      </x:c>
      <x:c r="D642" s="66" t="n">
        <x:f>IF(INDEX('MEP amendments'!$AE$7:$AE$315,MATCH($M642,'MEP amendments'!$AD$7:$AD$315,0))=1,INDEX('MEP amendments'!$P$7:$P$315,MATCH($M642,'MEP amendments'!$AD$7:$AD$315,0)),"")</x:f>
        <x:v>2</x:v>
      </x:c>
      <x:c r="E642" s="55" t="n">
        <x:f>IF(AND(ISNUMBER(D642),INDEX('MEP amendments'!$T$7:$T$315,MATCH($M642,'MEP amendments'!$AD$7:$AD$315,0))="Yes"),1,0)</x:f>
        <x:v>1</x:v>
      </x:c>
      <x:c r="F642" s="55" t="str">
        <x:f>INDEX('MEP amendments'!$S$7:$S$315,MATCH($M642,'MEP amendments'!$AD$7:$AD$315,0))</x:f>
        <x:v>High</x:v>
      </x:c>
      <x:c r="G642" s="55" t="n">
        <x:f>COUNTIFS($A$7:$A$1047,A642,$B$7:$B$1047,B642,$E$7:$E$1047,1)</x:f>
        <x:v>4</x:v>
      </x:c>
      <x:c r="H642" s="68" t="n">
        <x:f>IF(E642=1,D642/G642,"")</x:f>
        <x:v>0.5</x:v>
      </x:c>
      <x:c r="I642" s="55" t="n">
        <x:f>IF(AND(E642=1,COUNTIFS($A$7:A642,A642,$B$7:B642,B642,$E$7:E642,1)=1),1,0)</x:f>
        <x:v>1</x:v>
      </x:c>
      <x:c r="J642" s="64" t="str">
        <x:v>Official amendment</x:v>
      </x:c>
      <x:c r="K642" s="62" t="str">
        <x:v>Named signatory to tabled amendment</x:v>
      </x:c>
      <x:c r="L642" s="55" t="str">
        <x:v>No</x:v>
      </x:c>
      <x:c r="M642" s="55" t="str">
        <x:v>PET-MEP-158</x:v>
      </x:c>
    </x:row>
    <x:row r="643" ht="34" customHeight="1">
      <x:c r="A643" s="60" t="str">
        <x:v>Lina Gálvez</x:v>
      </x:c>
      <x:c r="B643" s="60" t="str">
        <x:v>Digital Omnibus</x:v>
      </x:c>
      <x:c r="C643" s="61" t="str">
        <x:v>Amendment 674 — Article 1 – paragraph 1 – point 12 Regulation (EU) 2023/2854 Article 20 – paragraph 2</x:v>
      </x:c>
      <x:c r="D643" s="65" t="str">
        <x:f>IF(INDEX('MEP amendments'!$AE$7:$AE$315,MATCH($M643,'MEP amendments'!$AD$7:$AD$315,0))=1,INDEX('MEP amendments'!$P$7:$P$315,MATCH($M643,'MEP amendments'!$AD$7:$AD$315,0)),"")</x:f>
      </x:c>
      <x:c r="E643" s="60" t="n">
        <x:f>IF(AND(ISNUMBER(D643),INDEX('MEP amendments'!$T$7:$T$315,MATCH($M643,'MEP amendments'!$AD$7:$AD$315,0))="Yes"),1,0)</x:f>
        <x:v>0</x:v>
      </x:c>
      <x:c r="F643" s="60" t="str">
        <x:f>INDEX('MEP amendments'!$S$7:$S$315,MATCH($M643,'MEP amendments'!$AD$7:$AD$315,0))</x:f>
        <x:v>Medium</x:v>
      </x:c>
      <x:c r="G643" s="60" t="n">
        <x:f>COUNTIFS($A$7:$A$1047,A643,$B$7:$B$1047,B643,$E$7:$E$1047,1)</x:f>
        <x:v>4</x:v>
      </x:c>
      <x:c r="H643" s="67" t="str">
        <x:f>IF(E643=1,D643/G643,"")</x:f>
      </x:c>
      <x:c r="I643" s="60" t="n">
        <x:f>IF(AND(E643=1,COUNTIFS($A$7:A643,A643,$B$7:B643,B643,$E$7:E643,1)=1),1,0)</x:f>
        <x:v>0</x:v>
      </x:c>
      <x:c r="J643" s="63" t="str">
        <x:v>Official amendment</x:v>
      </x:c>
      <x:c r="K643" s="61" t="str">
        <x:v>Named signatory to tabled amendment</x:v>
      </x:c>
      <x:c r="L643" s="60" t="str">
        <x:v>No</x:v>
      </x:c>
      <x:c r="M643" s="60" t="str">
        <x:v>PET-MEP-164</x:v>
      </x:c>
    </x:row>
    <x:row r="644" ht="34" customHeight="1">
      <x:c r="A644" s="55" t="str">
        <x:v>Lina Gálvez</x:v>
      </x:c>
      <x:c r="B644" s="55" t="str">
        <x:v>Digital Omnibus</x:v>
      </x:c>
      <x:c r="C644" s="62" t="str">
        <x:v>Amendment 731 — Article 1 – paragraph 1 – point 18 Regulation (EU) 2023/2854 Article 32c – paragraph 1 – point c</x:v>
      </x:c>
      <x:c r="D644" s="66" t="n">
        <x:f>IF(INDEX('MEP amendments'!$AE$7:$AE$315,MATCH($M644,'MEP amendments'!$AD$7:$AD$315,0))=1,INDEX('MEP amendments'!$P$7:$P$315,MATCH($M644,'MEP amendments'!$AD$7:$AD$315,0)),"")</x:f>
        <x:v>0</x:v>
      </x:c>
      <x:c r="E644" s="55" t="n">
        <x:f>IF(AND(ISNUMBER(D644),INDEX('MEP amendments'!$T$7:$T$315,MATCH($M644,'MEP amendments'!$AD$7:$AD$315,0))="Yes"),1,0)</x:f>
        <x:v>1</x:v>
      </x:c>
      <x:c r="F644" s="55" t="str">
        <x:f>INDEX('MEP amendments'!$S$7:$S$315,MATCH($M644,'MEP amendments'!$AD$7:$AD$315,0))</x:f>
        <x:v>High</x:v>
      </x:c>
      <x:c r="G644" s="55" t="n">
        <x:f>COUNTIFS($A$7:$A$1047,A644,$B$7:$B$1047,B644,$E$7:$E$1047,1)</x:f>
        <x:v>4</x:v>
      </x:c>
      <x:c r="H644" s="68" t="n">
        <x:f>IF(E644=1,D644/G644,"")</x:f>
        <x:v>0</x:v>
      </x:c>
      <x:c r="I644" s="55" t="n">
        <x:f>IF(AND(E644=1,COUNTIFS($A$7:A644,A644,$B$7:B644,B644,$E$7:E644,1)=1),1,0)</x:f>
        <x:v>0</x:v>
      </x:c>
      <x:c r="J644" s="64" t="str">
        <x:v>Official amendment</x:v>
      </x:c>
      <x:c r="K644" s="62" t="str">
        <x:v>Named signatory to tabled amendment</x:v>
      </x:c>
      <x:c r="L644" s="55" t="str">
        <x:v>No</x:v>
      </x:c>
      <x:c r="M644" s="55" t="str">
        <x:v>PET-MEP-168</x:v>
      </x:c>
    </x:row>
    <x:row r="645" ht="34" customHeight="1">
      <x:c r="A645" s="60" t="str">
        <x:v>Lina Gálvez</x:v>
      </x:c>
      <x:c r="B645" s="60" t="str">
        <x:v>Digital Omnibus</x:v>
      </x:c>
      <x:c r="C645" s="61" t="str">
        <x:v>Amendment 862: proposed Data Act Art32y(3)(c)</x:v>
      </x:c>
      <x:c r="D645" s="65" t="n">
        <x:f>IF(INDEX('MEP amendments'!$AE$7:$AE$315,MATCH($M645,'MEP amendments'!$AD$7:$AD$315,0))=1,INDEX('MEP amendments'!$P$7:$P$315,MATCH($M645,'MEP amendments'!$AD$7:$AD$315,0)),"")</x:f>
        <x:v>-1</x:v>
      </x:c>
      <x:c r="E645" s="60" t="n">
        <x:f>IF(AND(ISNUMBER(D645),INDEX('MEP amendments'!$T$7:$T$315,MATCH($M645,'MEP amendments'!$AD$7:$AD$315,0))="Yes"),1,0)</x:f>
        <x:v>1</x:v>
      </x:c>
      <x:c r="F645" s="60" t="str">
        <x:f>INDEX('MEP amendments'!$S$7:$S$315,MATCH($M645,'MEP amendments'!$AD$7:$AD$315,0))</x:f>
        <x:v>Medium</x:v>
      </x:c>
      <x:c r="G645" s="60" t="n">
        <x:f>COUNTIFS($A$7:$A$1047,A645,$B$7:$B$1047,B645,$E$7:$E$1047,1)</x:f>
        <x:v>4</x:v>
      </x:c>
      <x:c r="H645" s="67" t="n">
        <x:f>IF(E645=1,D645/G645,"")</x:f>
        <x:v>-0.25</x:v>
      </x:c>
      <x:c r="I645" s="60" t="n">
        <x:f>IF(AND(E645=1,COUNTIFS($A$7:A645,A645,$B$7:B645,B645,$E$7:E645,1)=1),1,0)</x:f>
        <x:v>0</x:v>
      </x:c>
      <x:c r="J645" s="63" t="str">
        <x:v>Official amendment</x:v>
      </x:c>
      <x:c r="K645" s="61" t="str">
        <x:v>Named joint proposers/signatories</x:v>
      </x:c>
      <x:c r="L645" s="60" t="str">
        <x:v>No</x:v>
      </x:c>
      <x:c r="M645" s="60" t="str">
        <x:v>PET-MEP-180</x:v>
      </x:c>
    </x:row>
    <x:row r="646" ht="34" customHeight="1">
      <x:c r="A646" s="55" t="str">
        <x:v>Lina Gálvez</x:v>
      </x:c>
      <x:c r="B646" s="55" t="str">
        <x:v>Digital Omnibus</x:v>
      </x:c>
      <x:c r="C646" s="62" t="str">
        <x:v>Amendment 905: proposed Data Act Art42(1a)</x:v>
      </x:c>
      <x:c r="D646" s="66" t="n">
        <x:f>IF(INDEX('MEP amendments'!$AE$7:$AE$315,MATCH($M646,'MEP amendments'!$AD$7:$AD$315,0))=1,INDEX('MEP amendments'!$P$7:$P$315,MATCH($M646,'MEP amendments'!$AD$7:$AD$315,0)),"")</x:f>
        <x:v>0</x:v>
      </x:c>
      <x:c r="E646" s="55" t="n">
        <x:f>IF(AND(ISNUMBER(D646),INDEX('MEP amendments'!$T$7:$T$315,MATCH($M646,'MEP amendments'!$AD$7:$AD$315,0))="Yes"),1,0)</x:f>
        <x:v>1</x:v>
      </x:c>
      <x:c r="F646" s="55" t="str">
        <x:f>INDEX('MEP amendments'!$S$7:$S$315,MATCH($M646,'MEP amendments'!$AD$7:$AD$315,0))</x:f>
        <x:v>High</x:v>
      </x:c>
      <x:c r="G646" s="55" t="n">
        <x:f>COUNTIFS($A$7:$A$1047,A646,$B$7:$B$1047,B646,$E$7:$E$1047,1)</x:f>
        <x:v>4</x:v>
      </x:c>
      <x:c r="H646" s="68" t="n">
        <x:f>IF(E646=1,D646/G646,"")</x:f>
        <x:v>0</x:v>
      </x:c>
      <x:c r="I646" s="55" t="n">
        <x:f>IF(AND(E646=1,COUNTIFS($A$7:A646,A646,$B$7:B646,B646,$E$7:E646,1)=1),1,0)</x:f>
        <x:v>0</x:v>
      </x:c>
      <x:c r="J646" s="64" t="str">
        <x:v>Official amendment</x:v>
      </x:c>
      <x:c r="K646" s="62" t="str">
        <x:v>Named joint proposers/signatories</x:v>
      </x:c>
      <x:c r="L646" s="55" t="str">
        <x:v>No</x:v>
      </x:c>
      <x:c r="M646" s="55" t="str">
        <x:v>PET-MEP-184</x:v>
      </x:c>
    </x:row>
    <x:row r="647" ht="34" customHeight="1">
      <x:c r="A647" s="60" t="str">
        <x:v>Lukas Mandl</x:v>
      </x:c>
      <x:c r="B647" s="60" t="str">
        <x:v>Digital Omnibus</x:v>
      </x:c>
      <x:c r="C647" s="61" t="str">
        <x:v>Amendment 278 — Recital 31</x:v>
      </x:c>
      <x:c r="D647" s="65" t="n">
        <x:f>IF(INDEX('MEP amendments'!$AE$7:$AE$315,MATCH($M647,'MEP amendments'!$AD$7:$AD$315,0))=1,INDEX('MEP amendments'!$P$7:$P$315,MATCH($M647,'MEP amendments'!$AD$7:$AD$315,0)),"")</x:f>
        <x:v>0</x:v>
      </x:c>
      <x:c r="E647" s="60" t="n">
        <x:f>IF(AND(ISNUMBER(D647),INDEX('MEP amendments'!$T$7:$T$315,MATCH($M647,'MEP amendments'!$AD$7:$AD$315,0))="Yes"),1,0)</x:f>
        <x:v>1</x:v>
      </x:c>
      <x:c r="F647" s="60" t="str">
        <x:f>INDEX('MEP amendments'!$S$7:$S$315,MATCH($M647,'MEP amendments'!$AD$7:$AD$315,0))</x:f>
        <x:v>High</x:v>
      </x:c>
      <x:c r="G647" s="60" t="n">
        <x:f>COUNTIFS($A$7:$A$1047,A647,$B$7:$B$1047,B647,$E$7:$E$1047,1)</x:f>
        <x:v>1</x:v>
      </x:c>
      <x:c r="H647" s="67" t="n">
        <x:f>IF(E647=1,D647/G647,"")</x:f>
        <x:v>0</x:v>
      </x:c>
      <x:c r="I647" s="60" t="n">
        <x:f>IF(AND(E647=1,COUNTIFS($A$7:A647,A647,$B$7:B647,B647,$E$7:E647,1)=1),1,0)</x:f>
        <x:v>1</x:v>
      </x:c>
      <x:c r="J647" s="63" t="str">
        <x:v>Official amendment</x:v>
      </x:c>
      <x:c r="K647" s="61" t="str">
        <x:v>Named signatory to tabled amendment</x:v>
      </x:c>
      <x:c r="L647" s="60" t="str">
        <x:v>No</x:v>
      </x:c>
      <x:c r="M647" s="60" t="str">
        <x:v>PET-MEP-125</x:v>
      </x:c>
    </x:row>
    <x:row r="648" ht="34" customHeight="1">
      <x:c r="A648" s="55" t="str">
        <x:v>Marie-Sophie Lanig</x:v>
      </x:c>
      <x:c r="B648" s="55" t="str">
        <x:v>Digital Omnibus</x:v>
      </x:c>
      <x:c r="C648" s="62" t="str">
        <x:v>Amendment 305 — Recital 33</x:v>
      </x:c>
      <x:c r="D648" s="66" t="n">
        <x:f>IF(INDEX('MEP amendments'!$AE$7:$AE$315,MATCH($M648,'MEP amendments'!$AD$7:$AD$315,0))=1,INDEX('MEP amendments'!$P$7:$P$315,MATCH($M648,'MEP amendments'!$AD$7:$AD$315,0)),"")</x:f>
        <x:v>2</x:v>
      </x:c>
      <x:c r="E648" s="55" t="n">
        <x:f>IF(AND(ISNUMBER(D648),INDEX('MEP amendments'!$T$7:$T$315,MATCH($M648,'MEP amendments'!$AD$7:$AD$315,0))="Yes"),1,0)</x:f>
        <x:v>1</x:v>
      </x:c>
      <x:c r="F648" s="55" t="str">
        <x:f>INDEX('MEP amendments'!$S$7:$S$315,MATCH($M648,'MEP amendments'!$AD$7:$AD$315,0))</x:f>
        <x:v>High</x:v>
      </x:c>
      <x:c r="G648" s="55" t="n">
        <x:f>COUNTIFS($A$7:$A$1047,A648,$B$7:$B$1047,B648,$E$7:$E$1047,1)</x:f>
        <x:v>12</x:v>
      </x:c>
      <x:c r="H648" s="68" t="n">
        <x:f>IF(E648=1,D648/G648,"")</x:f>
        <x:v>0.16666666666666666</x:v>
      </x:c>
      <x:c r="I648" s="55" t="n">
        <x:f>IF(AND(E648=1,COUNTIFS($A$7:A648,A648,$B$7:B648,B648,$E$7:E648,1)=1),1,0)</x:f>
        <x:v>1</x:v>
      </x:c>
      <x:c r="J648" s="64" t="str">
        <x:v>Official amendment</x:v>
      </x:c>
      <x:c r="K648" s="62" t="str">
        <x:v>Named signatory to tabled amendment</x:v>
      </x:c>
      <x:c r="L648" s="55" t="str">
        <x:v>Yes</x:v>
      </x:c>
      <x:c r="M648" s="55" t="str">
        <x:v>PET-MEP-128</x:v>
      </x:c>
    </x:row>
    <x:row r="649" ht="34" customHeight="1">
      <x:c r="A649" s="60" t="str">
        <x:v>Marie-Sophie Lanig</x:v>
      </x:c>
      <x:c r="B649" s="60" t="str">
        <x:v>Digital Omnibus</x:v>
      </x:c>
      <x:c r="C649" s="61" t="str">
        <x:v>Amendment 321 — Recital 34</x:v>
      </x:c>
      <x:c r="D649" s="65" t="n">
        <x:f>IF(INDEX('MEP amendments'!$AE$7:$AE$315,MATCH($M649,'MEP amendments'!$AD$7:$AD$315,0))=1,INDEX('MEP amendments'!$P$7:$P$315,MATCH($M649,'MEP amendments'!$AD$7:$AD$315,0)),"")</x:f>
        <x:v>1</x:v>
      </x:c>
      <x:c r="E649" s="60" t="n">
        <x:f>IF(AND(ISNUMBER(D649),INDEX('MEP amendments'!$T$7:$T$315,MATCH($M649,'MEP amendments'!$AD$7:$AD$315,0))="Yes"),1,0)</x:f>
        <x:v>1</x:v>
      </x:c>
      <x:c r="F649" s="60" t="str">
        <x:f>INDEX('MEP amendments'!$S$7:$S$315,MATCH($M649,'MEP amendments'!$AD$7:$AD$315,0))</x:f>
        <x:v>High</x:v>
      </x:c>
      <x:c r="G649" s="60" t="n">
        <x:f>COUNTIFS($A$7:$A$1047,A649,$B$7:$B$1047,B649,$E$7:$E$1047,1)</x:f>
        <x:v>12</x:v>
      </x:c>
      <x:c r="H649" s="67" t="n">
        <x:f>IF(E649=1,D649/G649,"")</x:f>
        <x:v>0.08333333333333333</x:v>
      </x:c>
      <x:c r="I649" s="60" t="n">
        <x:f>IF(AND(E649=1,COUNTIFS($A$7:A649,A649,$B$7:B649,B649,$E$7:E649,1)=1),1,0)</x:f>
        <x:v>0</x:v>
      </x:c>
      <x:c r="J649" s="63" t="str">
        <x:v>Official amendment</x:v>
      </x:c>
      <x:c r="K649" s="61" t="str">
        <x:v>Named signatory to tabled amendment</x:v>
      </x:c>
      <x:c r="L649" s="60" t="str">
        <x:v>No</x:v>
      </x:c>
      <x:c r="M649" s="60" t="str">
        <x:v>PET-MEP-139</x:v>
      </x:c>
    </x:row>
    <x:row r="650" ht="34" customHeight="1">
      <x:c r="A650" s="55" t="str">
        <x:v>Marie-Sophie Lanig</x:v>
      </x:c>
      <x:c r="B650" s="55" t="str">
        <x:v>Digital Omnibus</x:v>
      </x:c>
      <x:c r="C650" s="62" t="str">
        <x:v>Proposed GDPR Article 41a(1); proposal Article 3(1)(10)</x:v>
      </x:c>
      <x:c r="D650" s="66" t="n">
        <x:f>IF(INDEX('MEP amendments'!$AE$7:$AE$315,MATCH($M650,'MEP amendments'!$AD$7:$AD$315,0))=1,INDEX('MEP amendments'!$P$7:$P$315,MATCH($M650,'MEP amendments'!$AD$7:$AD$315,0)),"")</x:f>
        <x:v>1</x:v>
      </x:c>
      <x:c r="E650" s="55" t="n">
        <x:f>IF(AND(ISNUMBER(D650),INDEX('MEP amendments'!$T$7:$T$315,MATCH($M650,'MEP amendments'!$AD$7:$AD$315,0))="Yes"),1,0)</x:f>
        <x:v>1</x:v>
      </x:c>
      <x:c r="F650" s="55" t="str">
        <x:f>INDEX('MEP amendments'!$S$7:$S$315,MATCH($M650,'MEP amendments'!$AD$7:$AD$315,0))</x:f>
        <x:v>High</x:v>
      </x:c>
      <x:c r="G650" s="55" t="n">
        <x:f>COUNTIFS($A$7:$A$1047,A650,$B$7:$B$1047,B650,$E$7:$E$1047,1)</x:f>
        <x:v>12</x:v>
      </x:c>
      <x:c r="H650" s="68" t="n">
        <x:f>IF(E650=1,D650/G650,"")</x:f>
        <x:v>0.08333333333333333</x:v>
      </x:c>
      <x:c r="I650" s="55" t="n">
        <x:f>IF(AND(E650=1,COUNTIFS($A$7:A650,A650,$B$7:B650,B650,$E$7:E650,1)=1),1,0)</x:f>
        <x:v>0</x:v>
      </x:c>
      <x:c r="J650" s="64" t="str">
        <x:v>Official amendment</x:v>
      </x:c>
      <x:c r="K650" s="62" t="str">
        <x:v>Named joint proposers/signatories</x:v>
      </x:c>
      <x:c r="L650" s="55" t="str">
        <x:v>No</x:v>
      </x:c>
      <x:c r="M650" s="55" t="str">
        <x:v>PET-MEP-225</x:v>
      </x:c>
    </x:row>
    <x:row r="651" ht="34" customHeight="1">
      <x:c r="A651" s="60" t="str">
        <x:v>Marie-Sophie Lanig</x:v>
      </x:c>
      <x:c r="B651" s="60" t="str">
        <x:v>Digital Omnibus</x:v>
      </x:c>
      <x:c r="C651" s="61" t="str">
        <x:v>Amendment 1269; Article 3 – paragraph 1 – point 10 Regulation (EU) 2016/679 Article 41a – paragraph 2 – point a</x:v>
      </x:c>
      <x:c r="D651" s="65" t="n">
        <x:f>IF(INDEX('MEP amendments'!$AE$7:$AE$315,MATCH($M651,'MEP amendments'!$AD$7:$AD$315,0))=1,INDEX('MEP amendments'!$P$7:$P$315,MATCH($M651,'MEP amendments'!$AD$7:$AD$315,0)),"")</x:f>
        <x:v>1</x:v>
      </x:c>
      <x:c r="E651" s="60" t="n">
        <x:f>IF(AND(ISNUMBER(D651),INDEX('MEP amendments'!$T$7:$T$315,MATCH($M651,'MEP amendments'!$AD$7:$AD$315,0))="Yes"),1,0)</x:f>
        <x:v>1</x:v>
      </x:c>
      <x:c r="F651" s="60" t="str">
        <x:f>INDEX('MEP amendments'!$S$7:$S$315,MATCH($M651,'MEP amendments'!$AD$7:$AD$315,0))</x:f>
        <x:v>High</x:v>
      </x:c>
      <x:c r="G651" s="60" t="n">
        <x:f>COUNTIFS($A$7:$A$1047,A651,$B$7:$B$1047,B651,$E$7:$E$1047,1)</x:f>
        <x:v>12</x:v>
      </x:c>
      <x:c r="H651" s="67" t="n">
        <x:f>IF(E651=1,D651/G651,"")</x:f>
        <x:v>0.08333333333333333</x:v>
      </x:c>
      <x:c r="I651" s="60" t="n">
        <x:f>IF(AND(E651=1,COUNTIFS($A$7:A651,A651,$B$7:B651,B651,$E$7:E651,1)=1),1,0)</x:f>
        <x:v>0</x:v>
      </x:c>
      <x:c r="J651" s="63" t="str">
        <x:v>Official amendment</x:v>
      </x:c>
      <x:c r="K651" s="61" t="str">
        <x:v>Named signatories to tabled amendment</x:v>
      </x:c>
      <x:c r="L651" s="60" t="str">
        <x:v>Yes</x:v>
      </x:c>
      <x:c r="M651" s="60" t="str">
        <x:v>PET-MEP-240</x:v>
      </x:c>
    </x:row>
    <x:row r="652" ht="34" customHeight="1">
      <x:c r="A652" s="55" t="str">
        <x:v>Marie-Sophie Lanig</x:v>
      </x:c>
      <x:c r="B652" s="55" t="str">
        <x:v>Digital Omnibus</x:v>
      </x:c>
      <x:c r="C652" s="62" t="str">
        <x:v>Amendment 1275; Article 3 – paragraph 1 – point 10 Regulation (EU) 2016/679 Article 41a – paragraph 2 – point b</x:v>
      </x:c>
      <x:c r="D652" s="66" t="n">
        <x:f>IF(INDEX('MEP amendments'!$AE$7:$AE$315,MATCH($M652,'MEP amendments'!$AD$7:$AD$315,0))=1,INDEX('MEP amendments'!$P$7:$P$315,MATCH($M652,'MEP amendments'!$AD$7:$AD$315,0)),"")</x:f>
        <x:v>0</x:v>
      </x:c>
      <x:c r="E652" s="55" t="n">
        <x:f>IF(AND(ISNUMBER(D652),INDEX('MEP amendments'!$T$7:$T$315,MATCH($M652,'MEP amendments'!$AD$7:$AD$315,0))="Yes"),1,0)</x:f>
        <x:v>1</x:v>
      </x:c>
      <x:c r="F652" s="55" t="str">
        <x:f>INDEX('MEP amendments'!$S$7:$S$315,MATCH($M652,'MEP amendments'!$AD$7:$AD$315,0))</x:f>
        <x:v>High</x:v>
      </x:c>
      <x:c r="G652" s="55" t="n">
        <x:f>COUNTIFS($A$7:$A$1047,A652,$B$7:$B$1047,B652,$E$7:$E$1047,1)</x:f>
        <x:v>12</x:v>
      </x:c>
      <x:c r="H652" s="68" t="n">
        <x:f>IF(E652=1,D652/G652,"")</x:f>
        <x:v>0</x:v>
      </x:c>
      <x:c r="I652" s="55" t="n">
        <x:f>IF(AND(E652=1,COUNTIFS($A$7:A652,A652,$B$7:B652,B652,$E$7:E652,1)=1),1,0)</x:f>
        <x:v>0</x:v>
      </x:c>
      <x:c r="J652" s="64" t="str">
        <x:v>Official amendment</x:v>
      </x:c>
      <x:c r="K652" s="62" t="str">
        <x:v>Named signatories to tabled amendment</x:v>
      </x:c>
      <x:c r="L652" s="55" t="str">
        <x:v>No</x:v>
      </x:c>
      <x:c r="M652" s="55" t="str">
        <x:v>PET-MEP-246</x:v>
      </x:c>
    </x:row>
    <x:row r="653" ht="34" customHeight="1">
      <x:c r="A653" s="60" t="str">
        <x:v>Marie-Sophie Lanig</x:v>
      </x:c>
      <x:c r="B653" s="60" t="str">
        <x:v>Digital Omnibus</x:v>
      </x:c>
      <x:c r="C653" s="61" t="str">
        <x:v>Amendment 1281; Article 3 – paragraph 1 – point 10 Regulation (EU) 2016/679 Article 41a – paragraph 2 – point ba (new)</x:v>
      </x:c>
      <x:c r="D653" s="65" t="n">
        <x:f>IF(INDEX('MEP amendments'!$AE$7:$AE$315,MATCH($M653,'MEP amendments'!$AD$7:$AD$315,0))=1,INDEX('MEP amendments'!$P$7:$P$315,MATCH($M653,'MEP amendments'!$AD$7:$AD$315,0)),"")</x:f>
        <x:v>1</x:v>
      </x:c>
      <x:c r="E653" s="60" t="n">
        <x:f>IF(AND(ISNUMBER(D653),INDEX('MEP amendments'!$T$7:$T$315,MATCH($M653,'MEP amendments'!$AD$7:$AD$315,0))="Yes"),1,0)</x:f>
        <x:v>1</x:v>
      </x:c>
      <x:c r="F653" s="60" t="str">
        <x:f>INDEX('MEP amendments'!$S$7:$S$315,MATCH($M653,'MEP amendments'!$AD$7:$AD$315,0))</x:f>
        <x:v>High</x:v>
      </x:c>
      <x:c r="G653" s="60" t="n">
        <x:f>COUNTIFS($A$7:$A$1047,A653,$B$7:$B$1047,B653,$E$7:$E$1047,1)</x:f>
        <x:v>12</x:v>
      </x:c>
      <x:c r="H653" s="67" t="n">
        <x:f>IF(E653=1,D653/G653,"")</x:f>
        <x:v>0.08333333333333333</x:v>
      </x:c>
      <x:c r="I653" s="60" t="n">
        <x:f>IF(AND(E653=1,COUNTIFS($A$7:A653,A653,$B$7:B653,B653,$E$7:E653,1)=1),1,0)</x:f>
        <x:v>0</x:v>
      </x:c>
      <x:c r="J653" s="63" t="str">
        <x:v>Official amendment</x:v>
      </x:c>
      <x:c r="K653" s="61" t="str">
        <x:v>Named signatories to tabled amendment</x:v>
      </x:c>
      <x:c r="L653" s="60" t="str">
        <x:v>No</x:v>
      </x:c>
      <x:c r="M653" s="60" t="str">
        <x:v>PET-MEP-252</x:v>
      </x:c>
    </x:row>
    <x:row r="654" ht="34" customHeight="1">
      <x:c r="A654" s="55" t="str">
        <x:v>Marie-Sophie Lanig</x:v>
      </x:c>
      <x:c r="B654" s="55" t="str">
        <x:v>Digital Omnibus</x:v>
      </x:c>
      <x:c r="C654" s="62" t="str">
        <x:v>Amendment 1289; Article 3 – paragraph 1 – point 10 Regulation (EU) 2016/679 Article 41a – paragraph 3</x:v>
      </x:c>
      <x:c r="D654" s="66" t="n">
        <x:f>IF(INDEX('MEP amendments'!$AE$7:$AE$315,MATCH($M654,'MEP amendments'!$AD$7:$AD$315,0))=1,INDEX('MEP amendments'!$P$7:$P$315,MATCH($M654,'MEP amendments'!$AD$7:$AD$315,0)),"")</x:f>
        <x:v>1</x:v>
      </x:c>
      <x:c r="E654" s="55" t="n">
        <x:f>IF(AND(ISNUMBER(D654),INDEX('MEP amendments'!$T$7:$T$315,MATCH($M654,'MEP amendments'!$AD$7:$AD$315,0))="Yes"),1,0)</x:f>
        <x:v>1</x:v>
      </x:c>
      <x:c r="F654" s="55" t="str">
        <x:f>INDEX('MEP amendments'!$S$7:$S$315,MATCH($M654,'MEP amendments'!$AD$7:$AD$315,0))</x:f>
        <x:v>High</x:v>
      </x:c>
      <x:c r="G654" s="55" t="n">
        <x:f>COUNTIFS($A$7:$A$1047,A654,$B$7:$B$1047,B654,$E$7:$E$1047,1)</x:f>
        <x:v>12</x:v>
      </x:c>
      <x:c r="H654" s="68" t="n">
        <x:f>IF(E654=1,D654/G654,"")</x:f>
        <x:v>0.08333333333333333</x:v>
      </x:c>
      <x:c r="I654" s="55" t="n">
        <x:f>IF(AND(E654=1,COUNTIFS($A$7:A654,A654,$B$7:B654,B654,$E$7:E654,1)=1),1,0)</x:f>
        <x:v>0</x:v>
      </x:c>
      <x:c r="J654" s="64" t="str">
        <x:v>Official amendment</x:v>
      </x:c>
      <x:c r="K654" s="62" t="str">
        <x:v>Named signatories to tabled amendment</x:v>
      </x:c>
      <x:c r="L654" s="55" t="str">
        <x:v>No</x:v>
      </x:c>
      <x:c r="M654" s="55" t="str">
        <x:v>PET-MEP-260</x:v>
      </x:c>
    </x:row>
    <x:row r="655" ht="34" customHeight="1">
      <x:c r="A655" s="60" t="str">
        <x:v>Marie-Sophie Lanig</x:v>
      </x:c>
      <x:c r="B655" s="60" t="str">
        <x:v>Digital Omnibus</x:v>
      </x:c>
      <x:c r="C655" s="61" t="str">
        <x:v>Amendment 1405; Article 3 – paragraph 1 – point 15 Regulation (EU) 2016/679 Article 88a – paragraph 3 – point da (new)</x:v>
      </x:c>
      <x:c r="D655" s="65" t="n">
        <x:f>IF(INDEX('MEP amendments'!$AE$7:$AE$315,MATCH($M655,'MEP amendments'!$AD$7:$AD$315,0))=1,INDEX('MEP amendments'!$P$7:$P$315,MATCH($M655,'MEP amendments'!$AD$7:$AD$315,0)),"")</x:f>
        <x:v>2</x:v>
      </x:c>
      <x:c r="E655" s="60" t="n">
        <x:f>IF(AND(ISNUMBER(D655),INDEX('MEP amendments'!$T$7:$T$315,MATCH($M655,'MEP amendments'!$AD$7:$AD$315,0))="Yes"),1,0)</x:f>
        <x:v>1</x:v>
      </x:c>
      <x:c r="F655" s="60" t="str">
        <x:f>INDEX('MEP amendments'!$S$7:$S$315,MATCH($M655,'MEP amendments'!$AD$7:$AD$315,0))</x:f>
        <x:v>High</x:v>
      </x:c>
      <x:c r="G655" s="60" t="n">
        <x:f>COUNTIFS($A$7:$A$1047,A655,$B$7:$B$1047,B655,$E$7:$E$1047,1)</x:f>
        <x:v>12</x:v>
      </x:c>
      <x:c r="H655" s="67" t="n">
        <x:f>IF(E655=1,D655/G655,"")</x:f>
        <x:v>0.16666666666666666</x:v>
      </x:c>
      <x:c r="I655" s="60" t="n">
        <x:f>IF(AND(E655=1,COUNTIFS($A$7:A655,A655,$B$7:B655,B655,$E$7:E655,1)=1),1,0)</x:f>
        <x:v>0</x:v>
      </x:c>
      <x:c r="J655" s="63" t="str">
        <x:v>Official amendment</x:v>
      </x:c>
      <x:c r="K655" s="61" t="str">
        <x:v>Named signatories to tabled amendment</x:v>
      </x:c>
      <x:c r="L655" s="60" t="str">
        <x:v>Yes</x:v>
      </x:c>
      <x:c r="M655" s="60" t="str">
        <x:v>PET-MEP-279</x:v>
      </x:c>
    </x:row>
    <x:row r="656" ht="34" customHeight="1">
      <x:c r="A656" s="55" t="str">
        <x:v>Marie-Sophie Lanig</x:v>
      </x:c>
      <x:c r="B656" s="55" t="str">
        <x:v>Digital Omnibus</x:v>
      </x:c>
      <x:c r="C656" s="62" t="str">
        <x:v>Amendment 1410; Article 3 – paragraph 1 – point 15 Regulation (EU) 2016/679 Article 88a – paragraph 3 – point db</x:v>
      </x:c>
      <x:c r="D656" s="66" t="n">
        <x:f>IF(INDEX('MEP amendments'!$AE$7:$AE$315,MATCH($M656,'MEP amendments'!$AD$7:$AD$315,0))=1,INDEX('MEP amendments'!$P$7:$P$315,MATCH($M656,'MEP amendments'!$AD$7:$AD$315,0)),"")</x:f>
        <x:v>2</x:v>
      </x:c>
      <x:c r="E656" s="55" t="n">
        <x:f>IF(AND(ISNUMBER(D656),INDEX('MEP amendments'!$T$7:$T$315,MATCH($M656,'MEP amendments'!$AD$7:$AD$315,0))="Yes"),1,0)</x:f>
        <x:v>1</x:v>
      </x:c>
      <x:c r="F656" s="55" t="str">
        <x:f>INDEX('MEP amendments'!$S$7:$S$315,MATCH($M656,'MEP amendments'!$AD$7:$AD$315,0))</x:f>
        <x:v>High</x:v>
      </x:c>
      <x:c r="G656" s="55" t="n">
        <x:f>COUNTIFS($A$7:$A$1047,A656,$B$7:$B$1047,B656,$E$7:$E$1047,1)</x:f>
        <x:v>12</x:v>
      </x:c>
      <x:c r="H656" s="68" t="n">
        <x:f>IF(E656=1,D656/G656,"")</x:f>
        <x:v>0.16666666666666666</x:v>
      </x:c>
      <x:c r="I656" s="55" t="n">
        <x:f>IF(AND(E656=1,COUNTIFS($A$7:A656,A656,$B$7:B656,B656,$E$7:E656,1)=1),1,0)</x:f>
        <x:v>0</x:v>
      </x:c>
      <x:c r="J656" s="64" t="str">
        <x:v>Official amendment</x:v>
      </x:c>
      <x:c r="K656" s="62" t="str">
        <x:v>Named signatories to tabled amendment</x:v>
      </x:c>
      <x:c r="L656" s="55" t="str">
        <x:v>Yes</x:v>
      </x:c>
      <x:c r="M656" s="55" t="str">
        <x:v>PET-MEP-281</x:v>
      </x:c>
    </x:row>
    <x:row r="657" ht="34" customHeight="1">
      <x:c r="A657" s="60" t="str">
        <x:v>Marie-Sophie Lanig</x:v>
      </x:c>
      <x:c r="B657" s="60" t="str">
        <x:v>Digital Omnibus</x:v>
      </x:c>
      <x:c r="C657" s="61" t="str">
        <x:v>Amendment 1579; Article 3(1)(15); GDPR Article 88c(2), replacing text with paragraphs 2–4</x:v>
      </x:c>
      <x:c r="D657" s="65" t="n">
        <x:f>IF(INDEX('MEP amendments'!$AE$7:$AE$315,MATCH($M657,'MEP amendments'!$AD$7:$AD$315,0))=1,INDEX('MEP amendments'!$P$7:$P$315,MATCH($M657,'MEP amendments'!$AD$7:$AD$315,0)),"")</x:f>
        <x:v>2</x:v>
      </x:c>
      <x:c r="E657" s="60" t="n">
        <x:f>IF(AND(ISNUMBER(D657),INDEX('MEP amendments'!$T$7:$T$315,MATCH($M657,'MEP amendments'!$AD$7:$AD$315,0))="Yes"),1,0)</x:f>
        <x:v>1</x:v>
      </x:c>
      <x:c r="F657" s="60" t="str">
        <x:f>INDEX('MEP amendments'!$S$7:$S$315,MATCH($M657,'MEP amendments'!$AD$7:$AD$315,0))</x:f>
        <x:v>High</x:v>
      </x:c>
      <x:c r="G657" s="60" t="n">
        <x:f>COUNTIFS($A$7:$A$1047,A657,$B$7:$B$1047,B657,$E$7:$E$1047,1)</x:f>
        <x:v>12</x:v>
      </x:c>
      <x:c r="H657" s="67" t="n">
        <x:f>IF(E657=1,D657/G657,"")</x:f>
        <x:v>0.16666666666666666</x:v>
      </x:c>
      <x:c r="I657" s="60" t="n">
        <x:f>IF(AND(E657=1,COUNTIFS($A$7:A657,A657,$B$7:B657,B657,$E$7:E657,1)=1),1,0)</x:f>
        <x:v>0</x:v>
      </x:c>
      <x:c r="J657" s="63" t="str">
        <x:v>Official amendment</x:v>
      </x:c>
      <x:c r="K657" s="61" t="str">
        <x:v>Named signatories to tabled amendment</x:v>
      </x:c>
      <x:c r="L657" s="60" t="str">
        <x:v>Yes</x:v>
      </x:c>
      <x:c r="M657" s="60" t="str">
        <x:v>PET-MEP-287</x:v>
      </x:c>
    </x:row>
    <x:row r="658" ht="34" customHeight="1">
      <x:c r="A658" s="55" t="str">
        <x:v>Marie-Sophie Lanig</x:v>
      </x:c>
      <x:c r="B658" s="55" t="str">
        <x:v>Digital Omnibus</x:v>
      </x:c>
      <x:c r="C658" s="62" t="str">
        <x:v>Amendment 1602; Article 3(1d); GDPR Article 9(2), new point</x:v>
      </x:c>
      <x:c r="D658" s="66" t="n">
        <x:f>IF(INDEX('MEP amendments'!$AE$7:$AE$315,MATCH($M658,'MEP amendments'!$AD$7:$AD$315,0))=1,INDEX('MEP amendments'!$P$7:$P$315,MATCH($M658,'MEP amendments'!$AD$7:$AD$315,0)),"")</x:f>
        <x:v>2</x:v>
      </x:c>
      <x:c r="E658" s="55" t="n">
        <x:f>IF(AND(ISNUMBER(D658),INDEX('MEP amendments'!$T$7:$T$315,MATCH($M658,'MEP amendments'!$AD$7:$AD$315,0))="Yes"),1,0)</x:f>
        <x:v>1</x:v>
      </x:c>
      <x:c r="F658" s="55" t="str">
        <x:f>INDEX('MEP amendments'!$S$7:$S$315,MATCH($M658,'MEP amendments'!$AD$7:$AD$315,0))</x:f>
        <x:v>High</x:v>
      </x:c>
      <x:c r="G658" s="55" t="n">
        <x:f>COUNTIFS($A$7:$A$1047,A658,$B$7:$B$1047,B658,$E$7:$E$1047,1)</x:f>
        <x:v>12</x:v>
      </x:c>
      <x:c r="H658" s="68" t="n">
        <x:f>IF(E658=1,D658/G658,"")</x:f>
        <x:v>0.16666666666666666</x:v>
      </x:c>
      <x:c r="I658" s="55" t="n">
        <x:f>IF(AND(E658=1,COUNTIFS($A$7:A658,A658,$B$7:B658,B658,$E$7:E658,1)=1),1,0)</x:f>
        <x:v>0</x:v>
      </x:c>
      <x:c r="J658" s="64" t="str">
        <x:v>Official amendment</x:v>
      </x:c>
      <x:c r="K658" s="62" t="str">
        <x:v>Named signatories to tabled amendment</x:v>
      </x:c>
      <x:c r="L658" s="55" t="str">
        <x:v>No</x:v>
      </x:c>
      <x:c r="M658" s="55" t="str">
        <x:v>PET-MEP-294</x:v>
      </x:c>
    </x:row>
    <x:row r="659" ht="34" customHeight="1">
      <x:c r="A659" s="60" t="str">
        <x:v>Marie-Sophie Lanig</x:v>
      </x:c>
      <x:c r="B659" s="60" t="str">
        <x:v>Digital Omnibus</x:v>
      </x:c>
      <x:c r="C659" s="61" t="str">
        <x:v>Amendment 1604; Article 3b (new); GDPR Article 6(3a) (new)</x:v>
      </x:c>
      <x:c r="D659" s="65" t="n">
        <x:f>IF(INDEX('MEP amendments'!$AE$7:$AE$315,MATCH($M659,'MEP amendments'!$AD$7:$AD$315,0))=1,INDEX('MEP amendments'!$P$7:$P$315,MATCH($M659,'MEP amendments'!$AD$7:$AD$315,0)),"")</x:f>
        <x:v>2</x:v>
      </x:c>
      <x:c r="E659" s="60" t="n">
        <x:f>IF(AND(ISNUMBER(D659),INDEX('MEP amendments'!$T$7:$T$315,MATCH($M659,'MEP amendments'!$AD$7:$AD$315,0))="Yes"),1,0)</x:f>
        <x:v>1</x:v>
      </x:c>
      <x:c r="F659" s="60" t="str">
        <x:f>INDEX('MEP amendments'!$S$7:$S$315,MATCH($M659,'MEP amendments'!$AD$7:$AD$315,0))</x:f>
        <x:v>High</x:v>
      </x:c>
      <x:c r="G659" s="60" t="n">
        <x:f>COUNTIFS($A$7:$A$1047,A659,$B$7:$B$1047,B659,$E$7:$E$1047,1)</x:f>
        <x:v>12</x:v>
      </x:c>
      <x:c r="H659" s="67" t="n">
        <x:f>IF(E659=1,D659/G659,"")</x:f>
        <x:v>0.16666666666666666</x:v>
      </x:c>
      <x:c r="I659" s="60" t="n">
        <x:f>IF(AND(E659=1,COUNTIFS($A$7:A659,A659,$B$7:B659,B659,$E$7:E659,1)=1),1,0)</x:f>
        <x:v>0</x:v>
      </x:c>
      <x:c r="J659" s="63" t="str">
        <x:v>Official amendment</x:v>
      </x:c>
      <x:c r="K659" s="61" t="str">
        <x:v>Named signatories to tabled amendment</x:v>
      </x:c>
      <x:c r="L659" s="60" t="str">
        <x:v>No</x:v>
      </x:c>
      <x:c r="M659" s="60" t="str">
        <x:v>PET-MEP-295</x:v>
      </x:c>
    </x:row>
    <x:row r="660" ht="34" customHeight="1">
      <x:c r="A660" s="55" t="str">
        <x:v>Marie-Sophie Lanig</x:v>
      </x:c>
      <x:c r="B660" s="55" t="str">
        <x:v>Digital Omnibus</x:v>
      </x:c>
      <x:c r="C660" s="62" t="str">
        <x:v>Amendment 1605; Article 3c (new); GDPR Article 4(5a) (new)</x:v>
      </x:c>
      <x:c r="D660" s="66" t="str">
        <x:f>IF(INDEX('MEP amendments'!$AE$7:$AE$315,MATCH($M660,'MEP amendments'!$AD$7:$AD$315,0))=1,INDEX('MEP amendments'!$P$7:$P$315,MATCH($M660,'MEP amendments'!$AD$7:$AD$315,0)),"")</x:f>
      </x:c>
      <x:c r="E660" s="55" t="n">
        <x:f>IF(AND(ISNUMBER(D660),INDEX('MEP amendments'!$T$7:$T$315,MATCH($M660,'MEP amendments'!$AD$7:$AD$315,0))="Yes"),1,0)</x:f>
        <x:v>0</x:v>
      </x:c>
      <x:c r="F660" s="55" t="str">
        <x:f>INDEX('MEP amendments'!$S$7:$S$315,MATCH($M660,'MEP amendments'!$AD$7:$AD$315,0))</x:f>
        <x:v>Low</x:v>
      </x:c>
      <x:c r="G660" s="55" t="n">
        <x:f>COUNTIFS($A$7:$A$1047,A660,$B$7:$B$1047,B660,$E$7:$E$1047,1)</x:f>
        <x:v>12</x:v>
      </x:c>
      <x:c r="H660" s="68" t="str">
        <x:f>IF(E660=1,D660/G660,"")</x:f>
      </x:c>
      <x:c r="I660" s="55" t="n">
        <x:f>IF(AND(E660=1,COUNTIFS($A$7:A660,A660,$B$7:B660,B660,$E$7:E660,1)=1),1,0)</x:f>
        <x:v>0</x:v>
      </x:c>
      <x:c r="J660" s="64" t="str">
        <x:v>Official amendment</x:v>
      </x:c>
      <x:c r="K660" s="62" t="str">
        <x:v>Named signatories to tabled amendment</x:v>
      </x:c>
      <x:c r="L660" s="55" t="str">
        <x:v>No</x:v>
      </x:c>
      <x:c r="M660" s="55" t="str">
        <x:v>PET-MEP-296</x:v>
      </x:c>
    </x:row>
    <x:row r="661" ht="34" customHeight="1">
      <x:c r="A661" s="60" t="str">
        <x:v>Marina Kaljurand</x:v>
      </x:c>
      <x:c r="B661" s="60" t="str">
        <x:v>Digital Omnibus</x:v>
      </x:c>
      <x:c r="C661" s="61" t="str">
        <x:v>Amendment 16: Art 1(1)(7), proposed Data Act Art 15a(2)</x:v>
      </x:c>
      <x:c r="D661" s="65" t="str">
        <x:f>IF(INDEX('MEP amendments'!$AE$7:$AE$315,MATCH($M661,'MEP amendments'!$AD$7:$AD$315,0))=1,INDEX('MEP amendments'!$P$7:$P$315,MATCH($M661,'MEP amendments'!$AD$7:$AD$315,0)),"")</x:f>
      </x:c>
      <x:c r="E661" s="60" t="n">
        <x:f>IF(AND(ISNUMBER(D661),INDEX('MEP amendments'!$T$7:$T$315,MATCH($M661,'MEP amendments'!$AD$7:$AD$315,0))="Yes"),1,0)</x:f>
        <x:v>0</x:v>
      </x:c>
      <x:c r="F661" s="60" t="str">
        <x:f>INDEX('MEP amendments'!$S$7:$S$315,MATCH($M661,'MEP amendments'!$AD$7:$AD$315,0))</x:f>
        <x:v>Medium</x:v>
      </x:c>
      <x:c r="G661" s="60" t="n">
        <x:f>COUNTIFS($A$7:$A$1047,A661,$B$7:$B$1047,B661,$E$7:$E$1047,1)</x:f>
        <x:v>13</x:v>
      </x:c>
      <x:c r="H661" s="67" t="str">
        <x:f>IF(E661=1,D661/G661,"")</x:f>
      </x:c>
      <x:c r="I661" s="60" t="n">
        <x:f>IF(AND(E661=1,COUNTIFS($A$7:A661,A661,$B$7:B661,B661,$E$7:E661,1)=1),1,0)</x:f>
        <x:v>0</x:v>
      </x:c>
      <x:c r="J661" s="63" t="str">
        <x:v>Official amendment</x:v>
      </x:c>
      <x:c r="K661" s="61" t="str">
        <x:v>Joint draft-report authors</x:v>
      </x:c>
      <x:c r="L661" s="60" t="str">
        <x:v>No</x:v>
      </x:c>
      <x:c r="M661" s="60" t="str">
        <x:v>PET-MEP-9</x:v>
      </x:c>
    </x:row>
    <x:row r="662" ht="34" customHeight="1">
      <x:c r="A662" s="55" t="str">
        <x:v>Marina Kaljurand</x:v>
      </x:c>
      <x:c r="B662" s="55" t="str">
        <x:v>Digital Omnibus</x:v>
      </x:c>
      <x:c r="C662" s="62" t="str">
        <x:v>Amendment 31: Art 1(1)(18), proposed Data Act Art 32q(6)</x:v>
      </x:c>
      <x:c r="D662" s="66" t="n">
        <x:f>IF(INDEX('MEP amendments'!$AE$7:$AE$315,MATCH($M662,'MEP amendments'!$AD$7:$AD$315,0))=1,INDEX('MEP amendments'!$P$7:$P$315,MATCH($M662,'MEP amendments'!$AD$7:$AD$315,0)),"")</x:f>
        <x:v>0</x:v>
      </x:c>
      <x:c r="E662" s="55" t="n">
        <x:f>IF(AND(ISNUMBER(D662),INDEX('MEP amendments'!$T$7:$T$315,MATCH($M662,'MEP amendments'!$AD$7:$AD$315,0))="Yes"),1,0)</x:f>
        <x:v>1</x:v>
      </x:c>
      <x:c r="F662" s="55" t="str">
        <x:f>INDEX('MEP amendments'!$S$7:$S$315,MATCH($M662,'MEP amendments'!$AD$7:$AD$315,0))</x:f>
        <x:v>High</x:v>
      </x:c>
      <x:c r="G662" s="55" t="n">
        <x:f>COUNTIFS($A$7:$A$1047,A662,$B$7:$B$1047,B662,$E$7:$E$1047,1)</x:f>
        <x:v>13</x:v>
      </x:c>
      <x:c r="H662" s="68" t="n">
        <x:f>IF(E662=1,D662/G662,"")</x:f>
        <x:v>0</x:v>
      </x:c>
      <x:c r="I662" s="55" t="n">
        <x:f>IF(AND(E662=1,COUNTIFS($A$7:A662,A662,$B$7:B662,B662,$E$7:E662,1)=1),1,0)</x:f>
        <x:v>1</x:v>
      </x:c>
      <x:c r="J662" s="64" t="str">
        <x:v>Official amendment</x:v>
      </x:c>
      <x:c r="K662" s="62" t="str">
        <x:v>Joint draft-report authors</x:v>
      </x:c>
      <x:c r="L662" s="55" t="str">
        <x:v>No</x:v>
      </x:c>
      <x:c r="M662" s="55" t="str">
        <x:v>PET-MEP-10</x:v>
      </x:c>
    </x:row>
    <x:row r="663" ht="34" customHeight="1">
      <x:c r="A663" s="60" t="str">
        <x:v>Marina Kaljurand</x:v>
      </x:c>
      <x:c r="B663" s="60" t="str">
        <x:v>Digital Omnibus</x:v>
      </x:c>
      <x:c r="C663" s="61" t="str">
        <x:v>Amendment 4: recital 34</x:v>
      </x:c>
      <x:c r="D663" s="65" t="n">
        <x:f>IF(INDEX('MEP amendments'!$AE$7:$AE$315,MATCH($M663,'MEP amendments'!$AD$7:$AD$315,0))=1,INDEX('MEP amendments'!$P$7:$P$315,MATCH($M663,'MEP amendments'!$AD$7:$AD$315,0)),"")</x:f>
        <x:v>1</x:v>
      </x:c>
      <x:c r="E663" s="60" t="n">
        <x:f>IF(AND(ISNUMBER(D663),INDEX('MEP amendments'!$T$7:$T$315,MATCH($M663,'MEP amendments'!$AD$7:$AD$315,0))="Yes"),1,0)</x:f>
        <x:v>1</x:v>
      </x:c>
      <x:c r="F663" s="60" t="str">
        <x:f>INDEX('MEP amendments'!$S$7:$S$315,MATCH($M663,'MEP amendments'!$AD$7:$AD$315,0))</x:f>
        <x:v>High</x:v>
      </x:c>
      <x:c r="G663" s="60" t="n">
        <x:f>COUNTIFS($A$7:$A$1047,A663,$B$7:$B$1047,B663,$E$7:$E$1047,1)</x:f>
        <x:v>13</x:v>
      </x:c>
      <x:c r="H663" s="67" t="n">
        <x:f>IF(E663=1,D663/G663,"")</x:f>
        <x:v>0.07692307692307693</x:v>
      </x:c>
      <x:c r="I663" s="60" t="n">
        <x:f>IF(AND(E663=1,COUNTIFS($A$7:A663,A663,$B$7:B663,B663,$E$7:E663,1)=1),1,0)</x:f>
        <x:v>0</x:v>
      </x:c>
      <x:c r="J663" s="63" t="str">
        <x:v>Official amendment</x:v>
      </x:c>
      <x:c r="K663" s="61" t="str">
        <x:v>Joint draft-report authors</x:v>
      </x:c>
      <x:c r="L663" s="60" t="str">
        <x:v>No</x:v>
      </x:c>
      <x:c r="M663" s="60" t="str">
        <x:v>PET-MEP-11</x:v>
      </x:c>
    </x:row>
    <x:row r="664" ht="34" customHeight="1">
      <x:c r="A664" s="55" t="str">
        <x:v>Marina Kaljurand</x:v>
      </x:c>
      <x:c r="B664" s="55" t="str">
        <x:v>Digital Omnibus</x:v>
      </x:c>
      <x:c r="C664" s="62" t="str">
        <x:v>Amendment 214 — Recital 27</x:v>
      </x:c>
      <x:c r="D664" s="66" t="str">
        <x:f>IF(INDEX('MEP amendments'!$AE$7:$AE$315,MATCH($M664,'MEP amendments'!$AD$7:$AD$315,0))=1,INDEX('MEP amendments'!$P$7:$P$315,MATCH($M664,'MEP amendments'!$AD$7:$AD$315,0)),"")</x:f>
      </x:c>
      <x:c r="E664" s="55" t="n">
        <x:f>IF(AND(ISNUMBER(D664),INDEX('MEP amendments'!$T$7:$T$315,MATCH($M664,'MEP amendments'!$AD$7:$AD$315,0))="Yes"),1,0)</x:f>
        <x:v>0</x:v>
      </x:c>
      <x:c r="F664" s="55" t="str">
        <x:f>INDEX('MEP amendments'!$S$7:$S$315,MATCH($M664,'MEP amendments'!$AD$7:$AD$315,0))</x:f>
        <x:v>Medium</x:v>
      </x:c>
      <x:c r="G664" s="55" t="n">
        <x:f>COUNTIFS($A$7:$A$1047,A664,$B$7:$B$1047,B664,$E$7:$E$1047,1)</x:f>
        <x:v>13</x:v>
      </x:c>
      <x:c r="H664" s="68" t="str">
        <x:f>IF(E664=1,D664/G664,"")</x:f>
      </x:c>
      <x:c r="I664" s="55" t="n">
        <x:f>IF(AND(E664=1,COUNTIFS($A$7:A664,A664,$B$7:B664,B664,$E$7:E664,1)=1),1,0)</x:f>
        <x:v>0</x:v>
      </x:c>
      <x:c r="J664" s="64" t="str">
        <x:v>Official amendment</x:v>
      </x:c>
      <x:c r="K664" s="62" t="str">
        <x:v>Named signatory to tabled amendment</x:v>
      </x:c>
      <x:c r="L664" s="55" t="str">
        <x:v>No</x:v>
      </x:c>
      <x:c r="M664" s="55" t="str">
        <x:v>PET-MEP-97</x:v>
      </x:c>
    </x:row>
    <x:row r="665" ht="34" customHeight="1">
      <x:c r="A665" s="60" t="str">
        <x:v>Marina Kaljurand</x:v>
      </x:c>
      <x:c r="B665" s="60" t="str">
        <x:v>Digital Omnibus</x:v>
      </x:c>
      <x:c r="C665" s="61" t="str">
        <x:v>Amendment 274 — Recital 31</x:v>
      </x:c>
      <x:c r="D665" s="65" t="str">
        <x:f>IF(INDEX('MEP amendments'!$AE$7:$AE$315,MATCH($M665,'MEP amendments'!$AD$7:$AD$315,0))=1,INDEX('MEP amendments'!$P$7:$P$315,MATCH($M665,'MEP amendments'!$AD$7:$AD$315,0)),"")</x:f>
      </x:c>
      <x:c r="E665" s="60" t="n">
        <x:f>IF(AND(ISNUMBER(D665),INDEX('MEP amendments'!$T$7:$T$315,MATCH($M665,'MEP amendments'!$AD$7:$AD$315,0))="Yes"),1,0)</x:f>
        <x:v>0</x:v>
      </x:c>
      <x:c r="F665" s="60" t="str">
        <x:f>INDEX('MEP amendments'!$S$7:$S$315,MATCH($M665,'MEP amendments'!$AD$7:$AD$315,0))</x:f>
        <x:v>Medium</x:v>
      </x:c>
      <x:c r="G665" s="60" t="n">
        <x:f>COUNTIFS($A$7:$A$1047,A665,$B$7:$B$1047,B665,$E$7:$E$1047,1)</x:f>
        <x:v>13</x:v>
      </x:c>
      <x:c r="H665" s="67" t="str">
        <x:f>IF(E665=1,D665/G665,"")</x:f>
      </x:c>
      <x:c r="I665" s="60" t="n">
        <x:f>IF(AND(E665=1,COUNTIFS($A$7:A665,A665,$B$7:B665,B665,$E$7:E665,1)=1),1,0)</x:f>
        <x:v>0</x:v>
      </x:c>
      <x:c r="J665" s="63" t="str">
        <x:v>Official amendment</x:v>
      </x:c>
      <x:c r="K665" s="61" t="str">
        <x:v>Named signatory to tabled amendment</x:v>
      </x:c>
      <x:c r="L665" s="60" t="str">
        <x:v>No</x:v>
      </x:c>
      <x:c r="M665" s="60" t="str">
        <x:v>PET-MEP-121</x:v>
      </x:c>
    </x:row>
    <x:row r="666" ht="34" customHeight="1">
      <x:c r="A666" s="55" t="str">
        <x:v>Marina Kaljurand</x:v>
      </x:c>
      <x:c r="B666" s="55" t="str">
        <x:v>Digital Omnibus</x:v>
      </x:c>
      <x:c r="C666" s="62" t="str">
        <x:v>Amendment 313 — Recital 34</x:v>
      </x:c>
      <x:c r="D666" s="66" t="n">
        <x:f>IF(INDEX('MEP amendments'!$AE$7:$AE$315,MATCH($M666,'MEP amendments'!$AD$7:$AD$315,0))=1,INDEX('MEP amendments'!$P$7:$P$315,MATCH($M666,'MEP amendments'!$AD$7:$AD$315,0)),"")</x:f>
        <x:v>1</x:v>
      </x:c>
      <x:c r="E666" s="55" t="n">
        <x:f>IF(AND(ISNUMBER(D666),INDEX('MEP amendments'!$T$7:$T$315,MATCH($M666,'MEP amendments'!$AD$7:$AD$315,0))="Yes"),1,0)</x:f>
        <x:v>1</x:v>
      </x:c>
      <x:c r="F666" s="55" t="str">
        <x:f>INDEX('MEP amendments'!$S$7:$S$315,MATCH($M666,'MEP amendments'!$AD$7:$AD$315,0))</x:f>
        <x:v>High</x:v>
      </x:c>
      <x:c r="G666" s="55" t="n">
        <x:f>COUNTIFS($A$7:$A$1047,A666,$B$7:$B$1047,B666,$E$7:$E$1047,1)</x:f>
        <x:v>13</x:v>
      </x:c>
      <x:c r="H666" s="68" t="n">
        <x:f>IF(E666=1,D666/G666,"")</x:f>
        <x:v>0.07692307692307693</x:v>
      </x:c>
      <x:c r="I666" s="55" t="n">
        <x:f>IF(AND(E666=1,COUNTIFS($A$7:A666,A666,$B$7:B666,B666,$E$7:E666,1)=1),1,0)</x:f>
        <x:v>0</x:v>
      </x:c>
      <x:c r="J666" s="64" t="str">
        <x:v>Official amendment</x:v>
      </x:c>
      <x:c r="K666" s="62" t="str">
        <x:v>Named signatory to tabled amendment</x:v>
      </x:c>
      <x:c r="L666" s="55" t="str">
        <x:v>No</x:v>
      </x:c>
      <x:c r="M666" s="55" t="str">
        <x:v>PET-MEP-131</x:v>
      </x:c>
    </x:row>
    <x:row r="667" ht="34" customHeight="1">
      <x:c r="A667" s="60" t="str">
        <x:v>Marina Kaljurand</x:v>
      </x:c>
      <x:c r="B667" s="60" t="str">
        <x:v>Digital Omnibus</x:v>
      </x:c>
      <x:c r="C667" s="61" t="str">
        <x:v>Amendment 417; Recital 43 p (new)</x:v>
      </x:c>
      <x:c r="D667" s="65" t="n">
        <x:f>IF(INDEX('MEP amendments'!$AE$7:$AE$315,MATCH($M667,'MEP amendments'!$AD$7:$AD$315,0))=1,INDEX('MEP amendments'!$P$7:$P$315,MATCH($M667,'MEP amendments'!$AD$7:$AD$315,0)),"")</x:f>
        <x:v>2</x:v>
      </x:c>
      <x:c r="E667" s="60" t="n">
        <x:f>IF(AND(ISNUMBER(D667),INDEX('MEP amendments'!$T$7:$T$315,MATCH($M667,'MEP amendments'!$AD$7:$AD$315,0))="Yes"),1,0)</x:f>
        <x:v>1</x:v>
      </x:c>
      <x:c r="F667" s="60" t="str">
        <x:f>INDEX('MEP amendments'!$S$7:$S$315,MATCH($M667,'MEP amendments'!$AD$7:$AD$315,0))</x:f>
        <x:v>High</x:v>
      </x:c>
      <x:c r="G667" s="60" t="n">
        <x:f>COUNTIFS($A$7:$A$1047,A667,$B$7:$B$1047,B667,$E$7:$E$1047,1)</x:f>
        <x:v>13</x:v>
      </x:c>
      <x:c r="H667" s="67" t="n">
        <x:f>IF(E667=1,D667/G667,"")</x:f>
        <x:v>0.15384615384615385</x:v>
      </x:c>
      <x:c r="I667" s="60" t="n">
        <x:f>IF(AND(E667=1,COUNTIFS($A$7:A667,A667,$B$7:B667,B667,$E$7:E667,1)=1),1,0)</x:f>
        <x:v>0</x:v>
      </x:c>
      <x:c r="J667" s="63" t="str">
        <x:v>Official amendment</x:v>
      </x:c>
      <x:c r="K667" s="61" t="str">
        <x:v>Named signatory to tabled amendment</x:v>
      </x:c>
      <x:c r="L667" s="60" t="str">
        <x:v>Yes</x:v>
      </x:c>
      <x:c r="M667" s="60" t="str">
        <x:v>PET-MEP-142</x:v>
      </x:c>
    </x:row>
    <x:row r="668" ht="34" customHeight="1">
      <x:c r="A668" s="55" t="str">
        <x:v>Marina Kaljurand</x:v>
      </x:c>
      <x:c r="B668" s="55" t="str">
        <x:v>Digital Omnibus</x:v>
      </x:c>
      <x:c r="C668" s="62" t="str">
        <x:v>Amendment 418; Recital 43 q (new)</x:v>
      </x:c>
      <x:c r="D668" s="66" t="n">
        <x:f>IF(INDEX('MEP amendments'!$AE$7:$AE$315,MATCH($M668,'MEP amendments'!$AD$7:$AD$315,0))=1,INDEX('MEP amendments'!$P$7:$P$315,MATCH($M668,'MEP amendments'!$AD$7:$AD$315,0)),"")</x:f>
        <x:v>1</x:v>
      </x:c>
      <x:c r="E668" s="55" t="n">
        <x:f>IF(AND(ISNUMBER(D668),INDEX('MEP amendments'!$T$7:$T$315,MATCH($M668,'MEP amendments'!$AD$7:$AD$315,0))="Yes"),1,0)</x:f>
        <x:v>1</x:v>
      </x:c>
      <x:c r="F668" s="55" t="str">
        <x:f>INDEX('MEP amendments'!$S$7:$S$315,MATCH($M668,'MEP amendments'!$AD$7:$AD$315,0))</x:f>
        <x:v>High</x:v>
      </x:c>
      <x:c r="G668" s="55" t="n">
        <x:f>COUNTIFS($A$7:$A$1047,A668,$B$7:$B$1047,B668,$E$7:$E$1047,1)</x:f>
        <x:v>13</x:v>
      </x:c>
      <x:c r="H668" s="68" t="n">
        <x:f>IF(E668=1,D668/G668,"")</x:f>
        <x:v>0.07692307692307693</x:v>
      </x:c>
      <x:c r="I668" s="55" t="n">
        <x:f>IF(AND(E668=1,COUNTIFS($A$7:A668,A668,$B$7:B668,B668,$E$7:E668,1)=1),1,0)</x:f>
        <x:v>0</x:v>
      </x:c>
      <x:c r="J668" s="64" t="str">
        <x:v>Official amendment</x:v>
      </x:c>
      <x:c r="K668" s="62" t="str">
        <x:v>Named signatory to tabled amendment</x:v>
      </x:c>
      <x:c r="L668" s="55" t="str">
        <x:v>No</x:v>
      </x:c>
      <x:c r="M668" s="55" t="str">
        <x:v>PET-MEP-143</x:v>
      </x:c>
    </x:row>
    <x:row r="669" ht="34" customHeight="1">
      <x:c r="A669" s="60" t="str">
        <x:v>Marina Kaljurand</x:v>
      </x:c>
      <x:c r="B669" s="60" t="str">
        <x:v>Digital Omnibus</x:v>
      </x:c>
      <x:c r="C669" s="61" t="str">
        <x:v>Amendment 475; Recital 46 b (new)</x:v>
      </x:c>
      <x:c r="D669" s="65" t="n">
        <x:f>IF(INDEX('MEP amendments'!$AE$7:$AE$315,MATCH($M669,'MEP amendments'!$AD$7:$AD$315,0))=1,INDEX('MEP amendments'!$P$7:$P$315,MATCH($M669,'MEP amendments'!$AD$7:$AD$315,0)),"")</x:f>
        <x:v>2</x:v>
      </x:c>
      <x:c r="E669" s="60" t="n">
        <x:f>IF(AND(ISNUMBER(D669),INDEX('MEP amendments'!$T$7:$T$315,MATCH($M669,'MEP amendments'!$AD$7:$AD$315,0))="Yes"),1,0)</x:f>
        <x:v>1</x:v>
      </x:c>
      <x:c r="F669" s="60" t="str">
        <x:f>INDEX('MEP amendments'!$S$7:$S$315,MATCH($M669,'MEP amendments'!$AD$7:$AD$315,0))</x:f>
        <x:v>High</x:v>
      </x:c>
      <x:c r="G669" s="60" t="n">
        <x:f>COUNTIFS($A$7:$A$1047,A669,$B$7:$B$1047,B669,$E$7:$E$1047,1)</x:f>
        <x:v>13</x:v>
      </x:c>
      <x:c r="H669" s="67" t="n">
        <x:f>IF(E669=1,D669/G669,"")</x:f>
        <x:v>0.15384615384615385</x:v>
      </x:c>
      <x:c r="I669" s="60" t="n">
        <x:f>IF(AND(E669=1,COUNTIFS($A$7:A669,A669,$B$7:B669,B669,$E$7:E669,1)=1),1,0)</x:f>
        <x:v>0</x:v>
      </x:c>
      <x:c r="J669" s="63" t="str">
        <x:v>Official amendment</x:v>
      </x:c>
      <x:c r="K669" s="61" t="str">
        <x:v>Named signatory to tabled amendment</x:v>
      </x:c>
      <x:c r="L669" s="60" t="str">
        <x:v>No</x:v>
      </x:c>
      <x:c r="M669" s="60" t="str">
        <x:v>PET-MEP-150</x:v>
      </x:c>
    </x:row>
    <x:row r="670" ht="34" customHeight="1">
      <x:c r="A670" s="55" t="str">
        <x:v>Marina Kaljurand</x:v>
      </x:c>
      <x:c r="B670" s="55" t="str">
        <x:v>Digital Omnibus</x:v>
      </x:c>
      <x:c r="C670" s="62" t="str">
        <x:v>Amendment 611 — Article 1 – paragraph 1 – point 3 Regulation (EU) 2023/2854 Article 4 – paragraph 8b (new)</x:v>
      </x:c>
      <x:c r="D670" s="66" t="n">
        <x:f>IF(INDEX('MEP amendments'!$AE$7:$AE$315,MATCH($M670,'MEP amendments'!$AD$7:$AD$315,0))=1,INDEX('MEP amendments'!$P$7:$P$315,MATCH($M670,'MEP amendments'!$AD$7:$AD$315,0)),"")</x:f>
        <x:v>2</x:v>
      </x:c>
      <x:c r="E670" s="55" t="n">
        <x:f>IF(AND(ISNUMBER(D670),INDEX('MEP amendments'!$T$7:$T$315,MATCH($M670,'MEP amendments'!$AD$7:$AD$315,0))="Yes"),1,0)</x:f>
        <x:v>1</x:v>
      </x:c>
      <x:c r="F670" s="55" t="str">
        <x:f>INDEX('MEP amendments'!$S$7:$S$315,MATCH($M670,'MEP amendments'!$AD$7:$AD$315,0))</x:f>
        <x:v>High</x:v>
      </x:c>
      <x:c r="G670" s="55" t="n">
        <x:f>COUNTIFS($A$7:$A$1047,A670,$B$7:$B$1047,B670,$E$7:$E$1047,1)</x:f>
        <x:v>13</x:v>
      </x:c>
      <x:c r="H670" s="68" t="n">
        <x:f>IF(E670=1,D670/G670,"")</x:f>
        <x:v>0.15384615384615385</x:v>
      </x:c>
      <x:c r="I670" s="55" t="n">
        <x:f>IF(AND(E670=1,COUNTIFS($A$7:A670,A670,$B$7:B670,B670,$E$7:E670,1)=1),1,0)</x:f>
        <x:v>0</x:v>
      </x:c>
      <x:c r="J670" s="64" t="str">
        <x:v>Official amendment</x:v>
      </x:c>
      <x:c r="K670" s="62" t="str">
        <x:v>Named signatory to tabled amendment</x:v>
      </x:c>
      <x:c r="L670" s="55" t="str">
        <x:v>No</x:v>
      </x:c>
      <x:c r="M670" s="55" t="str">
        <x:v>PET-MEP-158</x:v>
      </x:c>
    </x:row>
    <x:row r="671" ht="34" customHeight="1">
      <x:c r="A671" s="60" t="str">
        <x:v>Marina Kaljurand</x:v>
      </x:c>
      <x:c r="B671" s="60" t="str">
        <x:v>Digital Omnibus</x:v>
      </x:c>
      <x:c r="C671" s="61" t="str">
        <x:v>Amendment 674 — Article 1 – paragraph 1 – point 12 Regulation (EU) 2023/2854 Article 20 – paragraph 2</x:v>
      </x:c>
      <x:c r="D671" s="65" t="str">
        <x:f>IF(INDEX('MEP amendments'!$AE$7:$AE$315,MATCH($M671,'MEP amendments'!$AD$7:$AD$315,0))=1,INDEX('MEP amendments'!$P$7:$P$315,MATCH($M671,'MEP amendments'!$AD$7:$AD$315,0)),"")</x:f>
      </x:c>
      <x:c r="E671" s="60" t="n">
        <x:f>IF(AND(ISNUMBER(D671),INDEX('MEP amendments'!$T$7:$T$315,MATCH($M671,'MEP amendments'!$AD$7:$AD$315,0))="Yes"),1,0)</x:f>
        <x:v>0</x:v>
      </x:c>
      <x:c r="F671" s="60" t="str">
        <x:f>INDEX('MEP amendments'!$S$7:$S$315,MATCH($M671,'MEP amendments'!$AD$7:$AD$315,0))</x:f>
        <x:v>Medium</x:v>
      </x:c>
      <x:c r="G671" s="60" t="n">
        <x:f>COUNTIFS($A$7:$A$1047,A671,$B$7:$B$1047,B671,$E$7:$E$1047,1)</x:f>
        <x:v>13</x:v>
      </x:c>
      <x:c r="H671" s="67" t="str">
        <x:f>IF(E671=1,D671/G671,"")</x:f>
      </x:c>
      <x:c r="I671" s="60" t="n">
        <x:f>IF(AND(E671=1,COUNTIFS($A$7:A671,A671,$B$7:B671,B671,$E$7:E671,1)=1),1,0)</x:f>
        <x:v>0</x:v>
      </x:c>
      <x:c r="J671" s="63" t="str">
        <x:v>Official amendment</x:v>
      </x:c>
      <x:c r="K671" s="61" t="str">
        <x:v>Named signatory to tabled amendment</x:v>
      </x:c>
      <x:c r="L671" s="60" t="str">
        <x:v>No</x:v>
      </x:c>
      <x:c r="M671" s="60" t="str">
        <x:v>PET-MEP-164</x:v>
      </x:c>
    </x:row>
    <x:row r="672" ht="34" customHeight="1">
      <x:c r="A672" s="55" t="str">
        <x:v>Marina Kaljurand</x:v>
      </x:c>
      <x:c r="B672" s="55" t="str">
        <x:v>Digital Omnibus</x:v>
      </x:c>
      <x:c r="C672" s="62" t="str">
        <x:v>Amendment 731 — Article 1 – paragraph 1 – point 18 Regulation (EU) 2023/2854 Article 32c – paragraph 1 – point c</x:v>
      </x:c>
      <x:c r="D672" s="66" t="n">
        <x:f>IF(INDEX('MEP amendments'!$AE$7:$AE$315,MATCH($M672,'MEP amendments'!$AD$7:$AD$315,0))=1,INDEX('MEP amendments'!$P$7:$P$315,MATCH($M672,'MEP amendments'!$AD$7:$AD$315,0)),"")</x:f>
        <x:v>0</x:v>
      </x:c>
      <x:c r="E672" s="55" t="n">
        <x:f>IF(AND(ISNUMBER(D672),INDEX('MEP amendments'!$T$7:$T$315,MATCH($M672,'MEP amendments'!$AD$7:$AD$315,0))="Yes"),1,0)</x:f>
        <x:v>1</x:v>
      </x:c>
      <x:c r="F672" s="55" t="str">
        <x:f>INDEX('MEP amendments'!$S$7:$S$315,MATCH($M672,'MEP amendments'!$AD$7:$AD$315,0))</x:f>
        <x:v>High</x:v>
      </x:c>
      <x:c r="G672" s="55" t="n">
        <x:f>COUNTIFS($A$7:$A$1047,A672,$B$7:$B$1047,B672,$E$7:$E$1047,1)</x:f>
        <x:v>13</x:v>
      </x:c>
      <x:c r="H672" s="68" t="n">
        <x:f>IF(E672=1,D672/G672,"")</x:f>
        <x:v>0</x:v>
      </x:c>
      <x:c r="I672" s="55" t="n">
        <x:f>IF(AND(E672=1,COUNTIFS($A$7:A672,A672,$B$7:B672,B672,$E$7:E672,1)=1),1,0)</x:f>
        <x:v>0</x:v>
      </x:c>
      <x:c r="J672" s="64" t="str">
        <x:v>Official amendment</x:v>
      </x:c>
      <x:c r="K672" s="62" t="str">
        <x:v>Named signatory to tabled amendment</x:v>
      </x:c>
      <x:c r="L672" s="55" t="str">
        <x:v>No</x:v>
      </x:c>
      <x:c r="M672" s="55" t="str">
        <x:v>PET-MEP-168</x:v>
      </x:c>
    </x:row>
    <x:row r="673" ht="34" customHeight="1">
      <x:c r="A673" s="60" t="str">
        <x:v>Marina Kaljurand</x:v>
      </x:c>
      <x:c r="B673" s="60" t="str">
        <x:v>Digital Omnibus</x:v>
      </x:c>
      <x:c r="C673" s="61" t="str">
        <x:v>Amendment 862: proposed Data Act Art32y(3)(c)</x:v>
      </x:c>
      <x:c r="D673" s="65" t="n">
        <x:f>IF(INDEX('MEP amendments'!$AE$7:$AE$315,MATCH($M673,'MEP amendments'!$AD$7:$AD$315,0))=1,INDEX('MEP amendments'!$P$7:$P$315,MATCH($M673,'MEP amendments'!$AD$7:$AD$315,0)),"")</x:f>
        <x:v>-1</x:v>
      </x:c>
      <x:c r="E673" s="60" t="n">
        <x:f>IF(AND(ISNUMBER(D673),INDEX('MEP amendments'!$T$7:$T$315,MATCH($M673,'MEP amendments'!$AD$7:$AD$315,0))="Yes"),1,0)</x:f>
        <x:v>1</x:v>
      </x:c>
      <x:c r="F673" s="60" t="str">
        <x:f>INDEX('MEP amendments'!$S$7:$S$315,MATCH($M673,'MEP amendments'!$AD$7:$AD$315,0))</x:f>
        <x:v>Medium</x:v>
      </x:c>
      <x:c r="G673" s="60" t="n">
        <x:f>COUNTIFS($A$7:$A$1047,A673,$B$7:$B$1047,B673,$E$7:$E$1047,1)</x:f>
        <x:v>13</x:v>
      </x:c>
      <x:c r="H673" s="67" t="n">
        <x:f>IF(E673=1,D673/G673,"")</x:f>
        <x:v>-0.07692307692307693</x:v>
      </x:c>
      <x:c r="I673" s="60" t="n">
        <x:f>IF(AND(E673=1,COUNTIFS($A$7:A673,A673,$B$7:B673,B673,$E$7:E673,1)=1),1,0)</x:f>
        <x:v>0</x:v>
      </x:c>
      <x:c r="J673" s="63" t="str">
        <x:v>Official amendment</x:v>
      </x:c>
      <x:c r="K673" s="61" t="str">
        <x:v>Named joint proposers/signatories</x:v>
      </x:c>
      <x:c r="L673" s="60" t="str">
        <x:v>No</x:v>
      </x:c>
      <x:c r="M673" s="60" t="str">
        <x:v>PET-MEP-180</x:v>
      </x:c>
    </x:row>
    <x:row r="674" ht="34" customHeight="1">
      <x:c r="A674" s="55" t="str">
        <x:v>Marina Kaljurand</x:v>
      </x:c>
      <x:c r="B674" s="55" t="str">
        <x:v>Digital Omnibus</x:v>
      </x:c>
      <x:c r="C674" s="62" t="str">
        <x:v>Amendment 905: proposed Data Act Art42(1a)</x:v>
      </x:c>
      <x:c r="D674" s="66" t="n">
        <x:f>IF(INDEX('MEP amendments'!$AE$7:$AE$315,MATCH($M674,'MEP amendments'!$AD$7:$AD$315,0))=1,INDEX('MEP amendments'!$P$7:$P$315,MATCH($M674,'MEP amendments'!$AD$7:$AD$315,0)),"")</x:f>
        <x:v>0</x:v>
      </x:c>
      <x:c r="E674" s="55" t="n">
        <x:f>IF(AND(ISNUMBER(D674),INDEX('MEP amendments'!$T$7:$T$315,MATCH($M674,'MEP amendments'!$AD$7:$AD$315,0))="Yes"),1,0)</x:f>
        <x:v>1</x:v>
      </x:c>
      <x:c r="F674" s="55" t="str">
        <x:f>INDEX('MEP amendments'!$S$7:$S$315,MATCH($M674,'MEP amendments'!$AD$7:$AD$315,0))</x:f>
        <x:v>High</x:v>
      </x:c>
      <x:c r="G674" s="55" t="n">
        <x:f>COUNTIFS($A$7:$A$1047,A674,$B$7:$B$1047,B674,$E$7:$E$1047,1)</x:f>
        <x:v>13</x:v>
      </x:c>
      <x:c r="H674" s="68" t="n">
        <x:f>IF(E674=1,D674/G674,"")</x:f>
        <x:v>0</x:v>
      </x:c>
      <x:c r="I674" s="55" t="n">
        <x:f>IF(AND(E674=1,COUNTIFS($A$7:A674,A674,$B$7:B674,B674,$E$7:E674,1)=1),1,0)</x:f>
        <x:v>0</x:v>
      </x:c>
      <x:c r="J674" s="64" t="str">
        <x:v>Official amendment</x:v>
      </x:c>
      <x:c r="K674" s="62" t="str">
        <x:v>Named joint proposers/signatories</x:v>
      </x:c>
      <x:c r="L674" s="55" t="str">
        <x:v>No</x:v>
      </x:c>
      <x:c r="M674" s="55" t="str">
        <x:v>PET-MEP-184</x:v>
      </x:c>
    </x:row>
    <x:row r="675" ht="34" customHeight="1">
      <x:c r="A675" s="60" t="str">
        <x:v>Marina Kaljurand</x:v>
      </x:c>
      <x:c r="B675" s="60" t="str">
        <x:v>Digital Omnibus</x:v>
      </x:c>
      <x:c r="C675" s="61" t="str">
        <x:v>GDPR Article 34, especially paragraphs3(a) and new4a; proposal Article 3(1)(8a)</x:v>
      </x:c>
      <x:c r="D675" s="65" t="n">
        <x:f>IF(INDEX('MEP amendments'!$AE$7:$AE$315,MATCH($M675,'MEP amendments'!$AD$7:$AD$315,0))=1,INDEX('MEP amendments'!$P$7:$P$315,MATCH($M675,'MEP amendments'!$AD$7:$AD$315,0)),"")</x:f>
        <x:v>0</x:v>
      </x:c>
      <x:c r="E675" s="60" t="n">
        <x:f>IF(AND(ISNUMBER(D675),INDEX('MEP amendments'!$T$7:$T$315,MATCH($M675,'MEP amendments'!$AD$7:$AD$315,0))="Yes"),1,0)</x:f>
        <x:v>1</x:v>
      </x:c>
      <x:c r="F675" s="60" t="str">
        <x:f>INDEX('MEP amendments'!$S$7:$S$315,MATCH($M675,'MEP amendments'!$AD$7:$AD$315,0))</x:f>
        <x:v>High</x:v>
      </x:c>
      <x:c r="G675" s="60" t="n">
        <x:f>COUNTIFS($A$7:$A$1047,A675,$B$7:$B$1047,B675,$E$7:$E$1047,1)</x:f>
        <x:v>13</x:v>
      </x:c>
      <x:c r="H675" s="67" t="n">
        <x:f>IF(E675=1,D675/G675,"")</x:f>
        <x:v>0</x:v>
      </x:c>
      <x:c r="I675" s="60" t="n">
        <x:f>IF(AND(E675=1,COUNTIFS($A$7:A675,A675,$B$7:B675,B675,$E$7:E675,1)=1),1,0)</x:f>
        <x:v>0</x:v>
      </x:c>
      <x:c r="J675" s="63" t="str">
        <x:v>Official amendment</x:v>
      </x:c>
      <x:c r="K675" s="61" t="str">
        <x:v>Named joint proposers/signatories</x:v>
      </x:c>
      <x:c r="L675" s="60" t="str">
        <x:v>No</x:v>
      </x:c>
      <x:c r="M675" s="60" t="str">
        <x:v>PET-MEP-212</x:v>
      </x:c>
    </x:row>
    <x:row r="676" ht="34" customHeight="1">
      <x:c r="A676" s="55" t="str">
        <x:v>Marina Kaljurand</x:v>
      </x:c>
      <x:c r="B676" s="55" t="str">
        <x:v>Digital Omnibus</x:v>
      </x:c>
      <x:c r="C676" s="62" t="str">
        <x:v>Proposed GDPR Article 41a; proposal Article 3(1)(10)</x:v>
      </x:c>
      <x:c r="D676" s="66" t="str">
        <x:f>IF(INDEX('MEP amendments'!$AE$7:$AE$315,MATCH($M676,'MEP amendments'!$AD$7:$AD$315,0))=1,INDEX('MEP amendments'!$P$7:$P$315,MATCH($M676,'MEP amendments'!$AD$7:$AD$315,0)),"")</x:f>
      </x:c>
      <x:c r="E676" s="55" t="n">
        <x:f>IF(AND(ISNUMBER(D676),INDEX('MEP amendments'!$T$7:$T$315,MATCH($M676,'MEP amendments'!$AD$7:$AD$315,0))="Yes"),1,0)</x:f>
        <x:v>0</x:v>
      </x:c>
      <x:c r="F676" s="55" t="str">
        <x:f>INDEX('MEP amendments'!$S$7:$S$315,MATCH($M676,'MEP amendments'!$AD$7:$AD$315,0))</x:f>
        <x:v>Medium</x:v>
      </x:c>
      <x:c r="G676" s="55" t="n">
        <x:f>COUNTIFS($A$7:$A$1047,A676,$B$7:$B$1047,B676,$E$7:$E$1047,1)</x:f>
        <x:v>13</x:v>
      </x:c>
      <x:c r="H676" s="68" t="str">
        <x:f>IF(E676=1,D676/G676,"")</x:f>
      </x:c>
      <x:c r="I676" s="55" t="n">
        <x:f>IF(AND(E676=1,COUNTIFS($A$7:A676,A676,$B$7:B676,B676,$E$7:E676,1)=1),1,0)</x:f>
        <x:v>0</x:v>
      </x:c>
      <x:c r="J676" s="64" t="str">
        <x:v>Official amendment</x:v>
      </x:c>
      <x:c r="K676" s="62" t="str">
        <x:v>Named joint proposers/signatories</x:v>
      </x:c>
      <x:c r="L676" s="55" t="str">
        <x:v>No</x:v>
      </x:c>
      <x:c r="M676" s="55" t="str">
        <x:v>PET-MEP-215</x:v>
      </x:c>
    </x:row>
    <x:row r="677" ht="34" customHeight="1">
      <x:c r="A677" s="60" t="str">
        <x:v>Marina Kaljurand</x:v>
      </x:c>
      <x:c r="B677" s="60" t="str">
        <x:v>Digital Omnibus</x:v>
      </x:c>
      <x:c r="C677" s="61" t="str">
        <x:v>Amendment 1594; Article 3(1)(15a); GDPR Article 91b(4)(b) (new)</x:v>
      </x:c>
      <x:c r="D677" s="65" t="n">
        <x:f>IF(INDEX('MEP amendments'!$AE$7:$AE$315,MATCH($M677,'MEP amendments'!$AD$7:$AD$315,0))=1,INDEX('MEP amendments'!$P$7:$P$315,MATCH($M677,'MEP amendments'!$AD$7:$AD$315,0)),"")</x:f>
        <x:v>2</x:v>
      </x:c>
      <x:c r="E677" s="60" t="n">
        <x:f>IF(AND(ISNUMBER(D677),INDEX('MEP amendments'!$T$7:$T$315,MATCH($M677,'MEP amendments'!$AD$7:$AD$315,0))="Yes"),1,0)</x:f>
        <x:v>1</x:v>
      </x:c>
      <x:c r="F677" s="60" t="str">
        <x:f>INDEX('MEP amendments'!$S$7:$S$315,MATCH($M677,'MEP amendments'!$AD$7:$AD$315,0))</x:f>
        <x:v>Medium</x:v>
      </x:c>
      <x:c r="G677" s="60" t="n">
        <x:f>COUNTIFS($A$7:$A$1047,A677,$B$7:$B$1047,B677,$E$7:$E$1047,1)</x:f>
        <x:v>13</x:v>
      </x:c>
      <x:c r="H677" s="67" t="n">
        <x:f>IF(E677=1,D677/G677,"")</x:f>
        <x:v>0.15384615384615385</x:v>
      </x:c>
      <x:c r="I677" s="60" t="n">
        <x:f>IF(AND(E677=1,COUNTIFS($A$7:A677,A677,$B$7:B677,B677,$E$7:E677,1)=1),1,0)</x:f>
        <x:v>0</x:v>
      </x:c>
      <x:c r="J677" s="63" t="str">
        <x:v>Official amendment</x:v>
      </x:c>
      <x:c r="K677" s="61" t="str">
        <x:v>Named signatories to tabled amendment</x:v>
      </x:c>
      <x:c r="L677" s="60" t="str">
        <x:v>No</x:v>
      </x:c>
      <x:c r="M677" s="60" t="str">
        <x:v>PET-MEP-289</x:v>
      </x:c>
    </x:row>
    <x:row r="678" ht="34" customHeight="1">
      <x:c r="A678" s="55" t="str">
        <x:v>Marina Kaljurand</x:v>
      </x:c>
      <x:c r="B678" s="55" t="str">
        <x:v>Digital Omnibus</x:v>
      </x:c>
      <x:c r="C678" s="62" t="str">
        <x:v>Amendment 1702; Article 4(1)(8a); Regulation (EU) 2018/1725 Article 37(1)(e) replacement</x:v>
      </x:c>
      <x:c r="D678" s="66" t="n">
        <x:f>IF(INDEX('MEP amendments'!$AE$7:$AE$315,MATCH($M678,'MEP amendments'!$AD$7:$AD$315,0))=1,INDEX('MEP amendments'!$P$7:$P$315,MATCH($M678,'MEP amendments'!$AD$7:$AD$315,0)),"")</x:f>
        <x:v>1</x:v>
      </x:c>
      <x:c r="E678" s="55" t="n">
        <x:f>IF(AND(ISNUMBER(D678),INDEX('MEP amendments'!$T$7:$T$315,MATCH($M678,'MEP amendments'!$AD$7:$AD$315,0))="Yes"),1,0)</x:f>
        <x:v>1</x:v>
      </x:c>
      <x:c r="F678" s="55" t="str">
        <x:f>INDEX('MEP amendments'!$S$7:$S$315,MATCH($M678,'MEP amendments'!$AD$7:$AD$315,0))</x:f>
        <x:v>Medium</x:v>
      </x:c>
      <x:c r="G678" s="55" t="n">
        <x:f>COUNTIFS($A$7:$A$1047,A678,$B$7:$B$1047,B678,$E$7:$E$1047,1)</x:f>
        <x:v>13</x:v>
      </x:c>
      <x:c r="H678" s="68" t="n">
        <x:f>IF(E678=1,D678/G678,"")</x:f>
        <x:v>0.07692307692307693</x:v>
      </x:c>
      <x:c r="I678" s="55" t="n">
        <x:f>IF(AND(E678=1,COUNTIFS($A$7:A678,A678,$B$7:B678,B678,$E$7:E678,1)=1),1,0)</x:f>
        <x:v>0</x:v>
      </x:c>
      <x:c r="J678" s="64" t="str">
        <x:v>Official amendment</x:v>
      </x:c>
      <x:c r="K678" s="62" t="str">
        <x:v>Named signatories to tabled amendment</x:v>
      </x:c>
      <x:c r="L678" s="55" t="str">
        <x:v>No</x:v>
      </x:c>
      <x:c r="M678" s="55" t="str">
        <x:v>PET-MEP-302</x:v>
      </x:c>
    </x:row>
    <x:row r="679" ht="34" customHeight="1">
      <x:c r="A679" s="60" t="str">
        <x:v>Marion Maréchal</x:v>
      </x:c>
      <x:c r="B679" s="60" t="str">
        <x:v>Digital Omnibus</x:v>
      </x:c>
      <x:c r="C679" s="61" t="str">
        <x:v>Amendment 99 — Recital 4 a (new)</x:v>
      </x:c>
      <x:c r="D679" s="65" t="n">
        <x:f>IF(INDEX('MEP amendments'!$AE$7:$AE$315,MATCH($M679,'MEP amendments'!$AD$7:$AD$315,0))=1,INDEX('MEP amendments'!$P$7:$P$315,MATCH($M679,'MEP amendments'!$AD$7:$AD$315,0)),"")</x:f>
        <x:v>1</x:v>
      </x:c>
      <x:c r="E679" s="60" t="n">
        <x:f>IF(AND(ISNUMBER(D679),INDEX('MEP amendments'!$T$7:$T$315,MATCH($M679,'MEP amendments'!$AD$7:$AD$315,0))="Yes"),1,0)</x:f>
        <x:v>1</x:v>
      </x:c>
      <x:c r="F679" s="60" t="str">
        <x:f>INDEX('MEP amendments'!$S$7:$S$315,MATCH($M679,'MEP amendments'!$AD$7:$AD$315,0))</x:f>
        <x:v>High</x:v>
      </x:c>
      <x:c r="G679" s="60" t="n">
        <x:f>COUNTIFS($A$7:$A$1047,A679,$B$7:$B$1047,B679,$E$7:$E$1047,1)</x:f>
        <x:v>54</x:v>
      </x:c>
      <x:c r="H679" s="67" t="n">
        <x:f>IF(E679=1,D679/G679,"")</x:f>
        <x:v>0.018518518518518517</x:v>
      </x:c>
      <x:c r="I679" s="60" t="n">
        <x:f>IF(AND(E679=1,COUNTIFS($A$7:A679,A679,$B$7:B679,B679,$E$7:E679,1)=1),1,0)</x:f>
        <x:v>1</x:v>
      </x:c>
      <x:c r="J679" s="63" t="str">
        <x:v>Official amendment</x:v>
      </x:c>
      <x:c r="K679" s="61" t="str">
        <x:v>Named signatory to tabled amendment</x:v>
      </x:c>
      <x:c r="L679" s="60" t="str">
        <x:v>No</x:v>
      </x:c>
      <x:c r="M679" s="60" t="str">
        <x:v>PET-MEP-91</x:v>
      </x:c>
    </x:row>
    <x:row r="680" ht="34" customHeight="1">
      <x:c r="A680" s="55" t="str">
        <x:v>Marion Maréchal</x:v>
      </x:c>
      <x:c r="B680" s="55" t="str">
        <x:v>Digital Omnibus</x:v>
      </x:c>
      <x:c r="C680" s="62" t="str">
        <x:v>Amendment 186 — Recital 24 a (new)</x:v>
      </x:c>
      <x:c r="D680" s="66" t="n">
        <x:f>IF(INDEX('MEP amendments'!$AE$7:$AE$315,MATCH($M680,'MEP amendments'!$AD$7:$AD$315,0))=1,INDEX('MEP amendments'!$P$7:$P$315,MATCH($M680,'MEP amendments'!$AD$7:$AD$315,0)),"")</x:f>
        <x:v>2</x:v>
      </x:c>
      <x:c r="E680" s="55" t="n">
        <x:f>IF(AND(ISNUMBER(D680),INDEX('MEP amendments'!$T$7:$T$315,MATCH($M680,'MEP amendments'!$AD$7:$AD$315,0))="Yes"),1,0)</x:f>
        <x:v>1</x:v>
      </x:c>
      <x:c r="F680" s="55" t="str">
        <x:f>INDEX('MEP amendments'!$S$7:$S$315,MATCH($M680,'MEP amendments'!$AD$7:$AD$315,0))</x:f>
        <x:v>High</x:v>
      </x:c>
      <x:c r="G680" s="55" t="n">
        <x:f>COUNTIFS($A$7:$A$1047,A680,$B$7:$B$1047,B680,$E$7:$E$1047,1)</x:f>
        <x:v>54</x:v>
      </x:c>
      <x:c r="H680" s="68" t="n">
        <x:f>IF(E680=1,D680/G680,"")</x:f>
        <x:v>0.037037037037037035</x:v>
      </x:c>
      <x:c r="I680" s="55" t="n">
        <x:f>IF(AND(E680=1,COUNTIFS($A$7:A680,A680,$B$7:B680,B680,$E$7:E680,1)=1),1,0)</x:f>
        <x:v>0</x:v>
      </x:c>
      <x:c r="J680" s="64" t="str">
        <x:v>Official amendment</x:v>
      </x:c>
      <x:c r="K680" s="62" t="str">
        <x:v>Named signatory to tabled amendment</x:v>
      </x:c>
      <x:c r="L680" s="55" t="str">
        <x:v>No</x:v>
      </x:c>
      <x:c r="M680" s="55" t="str">
        <x:v>PET-MEP-92</x:v>
      </x:c>
    </x:row>
    <x:row r="681" ht="34" customHeight="1">
      <x:c r="A681" s="60" t="str">
        <x:v>Marion Maréchal</x:v>
      </x:c>
      <x:c r="B681" s="60" t="str">
        <x:v>Digital Omnibus</x:v>
      </x:c>
      <x:c r="C681" s="61" t="str">
        <x:v>Amendment 188 — Recital 24 b (new)</x:v>
      </x:c>
      <x:c r="D681" s="65" t="n">
        <x:f>IF(INDEX('MEP amendments'!$AE$7:$AE$315,MATCH($M681,'MEP amendments'!$AD$7:$AD$315,0))=1,INDEX('MEP amendments'!$P$7:$P$315,MATCH($M681,'MEP amendments'!$AD$7:$AD$315,0)),"")</x:f>
        <x:v>1</x:v>
      </x:c>
      <x:c r="E681" s="60" t="n">
        <x:f>IF(AND(ISNUMBER(D681),INDEX('MEP amendments'!$T$7:$T$315,MATCH($M681,'MEP amendments'!$AD$7:$AD$315,0))="Yes"),1,0)</x:f>
        <x:v>1</x:v>
      </x:c>
      <x:c r="F681" s="60" t="str">
        <x:f>INDEX('MEP amendments'!$S$7:$S$315,MATCH($M681,'MEP amendments'!$AD$7:$AD$315,0))</x:f>
        <x:v>High</x:v>
      </x:c>
      <x:c r="G681" s="60" t="n">
        <x:f>COUNTIFS($A$7:$A$1047,A681,$B$7:$B$1047,B681,$E$7:$E$1047,1)</x:f>
        <x:v>54</x:v>
      </x:c>
      <x:c r="H681" s="67" t="n">
        <x:f>IF(E681=1,D681/G681,"")</x:f>
        <x:v>0.018518518518518517</x:v>
      </x:c>
      <x:c r="I681" s="60" t="n">
        <x:f>IF(AND(E681=1,COUNTIFS($A$7:A681,A681,$B$7:B681,B681,$E$7:E681,1)=1),1,0)</x:f>
        <x:v>0</x:v>
      </x:c>
      <x:c r="J681" s="63" t="str">
        <x:v>Official amendment</x:v>
      </x:c>
      <x:c r="K681" s="61" t="str">
        <x:v>Named signatory to tabled amendment</x:v>
      </x:c>
      <x:c r="L681" s="60" t="str">
        <x:v>No</x:v>
      </x:c>
      <x:c r="M681" s="60" t="str">
        <x:v>PET-MEP-93</x:v>
      </x:c>
    </x:row>
    <x:row r="682" ht="34" customHeight="1">
      <x:c r="A682" s="55" t="str">
        <x:v>Marion Maréchal</x:v>
      </x:c>
      <x:c r="B682" s="55" t="str">
        <x:v>Digital Omnibus</x:v>
      </x:c>
      <x:c r="C682" s="62" t="str">
        <x:v>Amendment 190 — Recital 24 c (new)</x:v>
      </x:c>
      <x:c r="D682" s="66" t="n">
        <x:f>IF(INDEX('MEP amendments'!$AE$7:$AE$315,MATCH($M682,'MEP amendments'!$AD$7:$AD$315,0))=1,INDEX('MEP amendments'!$P$7:$P$315,MATCH($M682,'MEP amendments'!$AD$7:$AD$315,0)),"")</x:f>
        <x:v>1</x:v>
      </x:c>
      <x:c r="E682" s="55" t="n">
        <x:f>IF(AND(ISNUMBER(D682),INDEX('MEP amendments'!$T$7:$T$315,MATCH($M682,'MEP amendments'!$AD$7:$AD$315,0))="Yes"),1,0)</x:f>
        <x:v>1</x:v>
      </x:c>
      <x:c r="F682" s="55" t="str">
        <x:f>INDEX('MEP amendments'!$S$7:$S$315,MATCH($M682,'MEP amendments'!$AD$7:$AD$315,0))</x:f>
        <x:v>High</x:v>
      </x:c>
      <x:c r="G682" s="55" t="n">
        <x:f>COUNTIFS($A$7:$A$1047,A682,$B$7:$B$1047,B682,$E$7:$E$1047,1)</x:f>
        <x:v>54</x:v>
      </x:c>
      <x:c r="H682" s="68" t="n">
        <x:f>IF(E682=1,D682/G682,"")</x:f>
        <x:v>0.018518518518518517</x:v>
      </x:c>
      <x:c r="I682" s="55" t="n">
        <x:f>IF(AND(E682=1,COUNTIFS($A$7:A682,A682,$B$7:B682,B682,$E$7:E682,1)=1),1,0)</x:f>
        <x:v>0</x:v>
      </x:c>
      <x:c r="J682" s="64" t="str">
        <x:v>Official amendment</x:v>
      </x:c>
      <x:c r="K682" s="62" t="str">
        <x:v>Named signatory to tabled amendment</x:v>
      </x:c>
      <x:c r="L682" s="55" t="str">
        <x:v>No</x:v>
      </x:c>
      <x:c r="M682" s="55" t="str">
        <x:v>PET-MEP-94</x:v>
      </x:c>
    </x:row>
    <x:row r="683" ht="34" customHeight="1">
      <x:c r="A683" s="60" t="str">
        <x:v>Marion Maréchal</x:v>
      </x:c>
      <x:c r="B683" s="60" t="str">
        <x:v>Digital Omnibus</x:v>
      </x:c>
      <x:c r="C683" s="61" t="str">
        <x:v>Amendment 192 — Recital 24 d (new)</x:v>
      </x:c>
      <x:c r="D683" s="65" t="n">
        <x:f>IF(INDEX('MEP amendments'!$AE$7:$AE$315,MATCH($M683,'MEP amendments'!$AD$7:$AD$315,0))=1,INDEX('MEP amendments'!$P$7:$P$315,MATCH($M683,'MEP amendments'!$AD$7:$AD$315,0)),"")</x:f>
        <x:v>1</x:v>
      </x:c>
      <x:c r="E683" s="60" t="n">
        <x:f>IF(AND(ISNUMBER(D683),INDEX('MEP amendments'!$T$7:$T$315,MATCH($M683,'MEP amendments'!$AD$7:$AD$315,0))="Yes"),1,0)</x:f>
        <x:v>1</x:v>
      </x:c>
      <x:c r="F683" s="60" t="str">
        <x:f>INDEX('MEP amendments'!$S$7:$S$315,MATCH($M683,'MEP amendments'!$AD$7:$AD$315,0))</x:f>
        <x:v>High</x:v>
      </x:c>
      <x:c r="G683" s="60" t="n">
        <x:f>COUNTIFS($A$7:$A$1047,A683,$B$7:$B$1047,B683,$E$7:$E$1047,1)</x:f>
        <x:v>54</x:v>
      </x:c>
      <x:c r="H683" s="67" t="n">
        <x:f>IF(E683=1,D683/G683,"")</x:f>
        <x:v>0.018518518518518517</x:v>
      </x:c>
      <x:c r="I683" s="60" t="n">
        <x:f>IF(AND(E683=1,COUNTIFS($A$7:A683,A683,$B$7:B683,B683,$E$7:E683,1)=1),1,0)</x:f>
        <x:v>0</x:v>
      </x:c>
      <x:c r="J683" s="63" t="str">
        <x:v>Official amendment</x:v>
      </x:c>
      <x:c r="K683" s="61" t="str">
        <x:v>Named signatory to tabled amendment</x:v>
      </x:c>
      <x:c r="L683" s="60" t="str">
        <x:v>No</x:v>
      </x:c>
      <x:c r="M683" s="60" t="str">
        <x:v>PET-MEP-95</x:v>
      </x:c>
    </x:row>
    <x:row r="684" ht="34" customHeight="1">
      <x:c r="A684" s="55" t="str">
        <x:v>Marion Maréchal</x:v>
      </x:c>
      <x:c r="B684" s="55" t="str">
        <x:v>Digital Omnibus</x:v>
      </x:c>
      <x:c r="C684" s="62" t="str">
        <x:v>Amendment 206 — Recital 26 a (new)</x:v>
      </x:c>
      <x:c r="D684" s="66" t="n">
        <x:f>IF(INDEX('MEP amendments'!$AE$7:$AE$315,MATCH($M684,'MEP amendments'!$AD$7:$AD$315,0))=1,INDEX('MEP amendments'!$P$7:$P$315,MATCH($M684,'MEP amendments'!$AD$7:$AD$315,0)),"")</x:f>
        <x:v>1</x:v>
      </x:c>
      <x:c r="E684" s="55" t="n">
        <x:f>IF(AND(ISNUMBER(D684),INDEX('MEP amendments'!$T$7:$T$315,MATCH($M684,'MEP amendments'!$AD$7:$AD$315,0))="Yes"),1,0)</x:f>
        <x:v>1</x:v>
      </x:c>
      <x:c r="F684" s="55" t="str">
        <x:f>INDEX('MEP amendments'!$S$7:$S$315,MATCH($M684,'MEP amendments'!$AD$7:$AD$315,0))</x:f>
        <x:v>High</x:v>
      </x:c>
      <x:c r="G684" s="55" t="n">
        <x:f>COUNTIFS($A$7:$A$1047,A684,$B$7:$B$1047,B684,$E$7:$E$1047,1)</x:f>
        <x:v>54</x:v>
      </x:c>
      <x:c r="H684" s="68" t="n">
        <x:f>IF(E684=1,D684/G684,"")</x:f>
        <x:v>0.018518518518518517</x:v>
      </x:c>
      <x:c r="I684" s="55" t="n">
        <x:f>IF(AND(E684=1,COUNTIFS($A$7:A684,A684,$B$7:B684,B684,$E$7:E684,1)=1),1,0)</x:f>
        <x:v>0</x:v>
      </x:c>
      <x:c r="J684" s="64" t="str">
        <x:v>Official amendment</x:v>
      </x:c>
      <x:c r="K684" s="62" t="str">
        <x:v>Named signatory to tabled amendment</x:v>
      </x:c>
      <x:c r="L684" s="55" t="str">
        <x:v>No</x:v>
      </x:c>
      <x:c r="M684" s="55" t="str">
        <x:v>PET-MEP-96</x:v>
      </x:c>
    </x:row>
    <x:row r="685" ht="34" customHeight="1">
      <x:c r="A685" s="60" t="str">
        <x:v>Marion Maréchal</x:v>
      </x:c>
      <x:c r="B685" s="60" t="str">
        <x:v>Digital Omnibus</x:v>
      </x:c>
      <x:c r="C685" s="61" t="str">
        <x:v>Amendment 223 — Recital 27</x:v>
      </x:c>
      <x:c r="D685" s="65" t="n">
        <x:f>IF(INDEX('MEP amendments'!$AE$7:$AE$315,MATCH($M685,'MEP amendments'!$AD$7:$AD$315,0))=1,INDEX('MEP amendments'!$P$7:$P$315,MATCH($M685,'MEP amendments'!$AD$7:$AD$315,0)),"")</x:f>
        <x:v>0</x:v>
      </x:c>
      <x:c r="E685" s="60" t="n">
        <x:f>IF(AND(ISNUMBER(D685),INDEX('MEP amendments'!$T$7:$T$315,MATCH($M685,'MEP amendments'!$AD$7:$AD$315,0))="Yes"),1,0)</x:f>
        <x:v>1</x:v>
      </x:c>
      <x:c r="F685" s="60" t="str">
        <x:f>INDEX('MEP amendments'!$S$7:$S$315,MATCH($M685,'MEP amendments'!$AD$7:$AD$315,0))</x:f>
        <x:v>High</x:v>
      </x:c>
      <x:c r="G685" s="60" t="n">
        <x:f>COUNTIFS($A$7:$A$1047,A685,$B$7:$B$1047,B685,$E$7:$E$1047,1)</x:f>
        <x:v>54</x:v>
      </x:c>
      <x:c r="H685" s="67" t="n">
        <x:f>IF(E685=1,D685/G685,"")</x:f>
        <x:v>0</x:v>
      </x:c>
      <x:c r="I685" s="60" t="n">
        <x:f>IF(AND(E685=1,COUNTIFS($A$7:A685,A685,$B$7:B685,B685,$E$7:E685,1)=1),1,0)</x:f>
        <x:v>0</x:v>
      </x:c>
      <x:c r="J685" s="63" t="str">
        <x:v>Official amendment</x:v>
      </x:c>
      <x:c r="K685" s="61" t="str">
        <x:v>Named signatory to tabled amendment</x:v>
      </x:c>
      <x:c r="L685" s="60" t="str">
        <x:v>No</x:v>
      </x:c>
      <x:c r="M685" s="60" t="str">
        <x:v>PET-MEP-105</x:v>
      </x:c>
    </x:row>
    <x:row r="686" ht="34" customHeight="1">
      <x:c r="A686" s="55" t="str">
        <x:v>Marion Maréchal</x:v>
      </x:c>
      <x:c r="B686" s="55" t="str">
        <x:v>Digital Omnibus</x:v>
      </x:c>
      <x:c r="C686" s="62" t="str">
        <x:v>Amendment 226 — Recital 27 a (new)</x:v>
      </x:c>
      <x:c r="D686" s="66" t="n">
        <x:f>IF(INDEX('MEP amendments'!$AE$7:$AE$315,MATCH($M686,'MEP amendments'!$AD$7:$AD$315,0))=1,INDEX('MEP amendments'!$P$7:$P$315,MATCH($M686,'MEP amendments'!$AD$7:$AD$315,0)),"")</x:f>
        <x:v>0</x:v>
      </x:c>
      <x:c r="E686" s="55" t="n">
        <x:f>IF(AND(ISNUMBER(D686),INDEX('MEP amendments'!$T$7:$T$315,MATCH($M686,'MEP amendments'!$AD$7:$AD$315,0))="Yes"),1,0)</x:f>
        <x:v>1</x:v>
      </x:c>
      <x:c r="F686" s="55" t="str">
        <x:f>INDEX('MEP amendments'!$S$7:$S$315,MATCH($M686,'MEP amendments'!$AD$7:$AD$315,0))</x:f>
        <x:v>High</x:v>
      </x:c>
      <x:c r="G686" s="55" t="n">
        <x:f>COUNTIFS($A$7:$A$1047,A686,$B$7:$B$1047,B686,$E$7:$E$1047,1)</x:f>
        <x:v>54</x:v>
      </x:c>
      <x:c r="H686" s="68" t="n">
        <x:f>IF(E686=1,D686/G686,"")</x:f>
        <x:v>0</x:v>
      </x:c>
      <x:c r="I686" s="55" t="n">
        <x:f>IF(AND(E686=1,COUNTIFS($A$7:A686,A686,$B$7:B686,B686,$E$7:E686,1)=1),1,0)</x:f>
        <x:v>0</x:v>
      </x:c>
      <x:c r="J686" s="64" t="str">
        <x:v>Official amendment</x:v>
      </x:c>
      <x:c r="K686" s="62" t="str">
        <x:v>Named signatory to tabled amendment</x:v>
      </x:c>
      <x:c r="L686" s="55" t="str">
        <x:v>No</x:v>
      </x:c>
      <x:c r="M686" s="55" t="str">
        <x:v>PET-MEP-107</x:v>
      </x:c>
    </x:row>
    <x:row r="687" ht="34" customHeight="1">
      <x:c r="A687" s="60" t="str">
        <x:v>Marion Maréchal</x:v>
      </x:c>
      <x:c r="B687" s="60" t="str">
        <x:v>Digital Omnibus</x:v>
      </x:c>
      <x:c r="C687" s="61" t="str">
        <x:v>Amendment 228 — Recital 27 b (new)</x:v>
      </x:c>
      <x:c r="D687" s="65" t="n">
        <x:f>IF(INDEX('MEP amendments'!$AE$7:$AE$315,MATCH($M687,'MEP amendments'!$AD$7:$AD$315,0))=1,INDEX('MEP amendments'!$P$7:$P$315,MATCH($M687,'MEP amendments'!$AD$7:$AD$315,0)),"")</x:f>
        <x:v>2</x:v>
      </x:c>
      <x:c r="E687" s="60" t="n">
        <x:f>IF(AND(ISNUMBER(D687),INDEX('MEP amendments'!$T$7:$T$315,MATCH($M687,'MEP amendments'!$AD$7:$AD$315,0))="Yes"),1,0)</x:f>
        <x:v>1</x:v>
      </x:c>
      <x:c r="F687" s="60" t="str">
        <x:f>INDEX('MEP amendments'!$S$7:$S$315,MATCH($M687,'MEP amendments'!$AD$7:$AD$315,0))</x:f>
        <x:v>High</x:v>
      </x:c>
      <x:c r="G687" s="60" t="n">
        <x:f>COUNTIFS($A$7:$A$1047,A687,$B$7:$B$1047,B687,$E$7:$E$1047,1)</x:f>
        <x:v>54</x:v>
      </x:c>
      <x:c r="H687" s="67" t="n">
        <x:f>IF(E687=1,D687/G687,"")</x:f>
        <x:v>0.037037037037037035</x:v>
      </x:c>
      <x:c r="I687" s="60" t="n">
        <x:f>IF(AND(E687=1,COUNTIFS($A$7:A687,A687,$B$7:B687,B687,$E$7:E687,1)=1),1,0)</x:f>
        <x:v>0</x:v>
      </x:c>
      <x:c r="J687" s="63" t="str">
        <x:v>Official amendment</x:v>
      </x:c>
      <x:c r="K687" s="61" t="str">
        <x:v>Named signatory to tabled amendment</x:v>
      </x:c>
      <x:c r="L687" s="60" t="str">
        <x:v>No</x:v>
      </x:c>
      <x:c r="M687" s="60" t="str">
        <x:v>PET-MEP-109</x:v>
      </x:c>
    </x:row>
    <x:row r="688" ht="34" customHeight="1">
      <x:c r="A688" s="55" t="str">
        <x:v>Marion Maréchal</x:v>
      </x:c>
      <x:c r="B688" s="55" t="str">
        <x:v>Digital Omnibus</x:v>
      </x:c>
      <x:c r="C688" s="62" t="str">
        <x:v>Amendment 230 — Recital 27 c (new)</x:v>
      </x:c>
      <x:c r="D688" s="66" t="n">
        <x:f>IF(INDEX('MEP amendments'!$AE$7:$AE$315,MATCH($M688,'MEP amendments'!$AD$7:$AD$315,0))=1,INDEX('MEP amendments'!$P$7:$P$315,MATCH($M688,'MEP amendments'!$AD$7:$AD$315,0)),"")</x:f>
        <x:v>2</x:v>
      </x:c>
      <x:c r="E688" s="55" t="n">
        <x:f>IF(AND(ISNUMBER(D688),INDEX('MEP amendments'!$T$7:$T$315,MATCH($M688,'MEP amendments'!$AD$7:$AD$315,0))="Yes"),1,0)</x:f>
        <x:v>1</x:v>
      </x:c>
      <x:c r="F688" s="55" t="str">
        <x:f>INDEX('MEP amendments'!$S$7:$S$315,MATCH($M688,'MEP amendments'!$AD$7:$AD$315,0))</x:f>
        <x:v>High</x:v>
      </x:c>
      <x:c r="G688" s="55" t="n">
        <x:f>COUNTIFS($A$7:$A$1047,A688,$B$7:$B$1047,B688,$E$7:$E$1047,1)</x:f>
        <x:v>54</x:v>
      </x:c>
      <x:c r="H688" s="68" t="n">
        <x:f>IF(E688=1,D688/G688,"")</x:f>
        <x:v>0.037037037037037035</x:v>
      </x:c>
      <x:c r="I688" s="55" t="n">
        <x:f>IF(AND(E688=1,COUNTIFS($A$7:A688,A688,$B$7:B688,B688,$E$7:E688,1)=1),1,0)</x:f>
        <x:v>0</x:v>
      </x:c>
      <x:c r="J688" s="64" t="str">
        <x:v>Official amendment</x:v>
      </x:c>
      <x:c r="K688" s="62" t="str">
        <x:v>Named signatory to tabled amendment</x:v>
      </x:c>
      <x:c r="L688" s="55" t="str">
        <x:v>No</x:v>
      </x:c>
      <x:c r="M688" s="55" t="str">
        <x:v>PET-MEP-110</x:v>
      </x:c>
    </x:row>
    <x:row r="689" ht="34" customHeight="1">
      <x:c r="A689" s="60" t="str">
        <x:v>Marion Maréchal</x:v>
      </x:c>
      <x:c r="B689" s="60" t="str">
        <x:v>Digital Omnibus</x:v>
      </x:c>
      <x:c r="C689" s="61" t="str">
        <x:v>Amendment 242 — Recital 28 a (new)</x:v>
      </x:c>
      <x:c r="D689" s="65" t="n">
        <x:f>IF(INDEX('MEP amendments'!$AE$7:$AE$315,MATCH($M689,'MEP amendments'!$AD$7:$AD$315,0))=1,INDEX('MEP amendments'!$P$7:$P$315,MATCH($M689,'MEP amendments'!$AD$7:$AD$315,0)),"")</x:f>
        <x:v>1</x:v>
      </x:c>
      <x:c r="E689" s="60" t="n">
        <x:f>IF(AND(ISNUMBER(D689),INDEX('MEP amendments'!$T$7:$T$315,MATCH($M689,'MEP amendments'!$AD$7:$AD$315,0))="Yes"),1,0)</x:f>
        <x:v>1</x:v>
      </x:c>
      <x:c r="F689" s="60" t="str">
        <x:f>INDEX('MEP amendments'!$S$7:$S$315,MATCH($M689,'MEP amendments'!$AD$7:$AD$315,0))</x:f>
        <x:v>High</x:v>
      </x:c>
      <x:c r="G689" s="60" t="n">
        <x:f>COUNTIFS($A$7:$A$1047,A689,$B$7:$B$1047,B689,$E$7:$E$1047,1)</x:f>
        <x:v>54</x:v>
      </x:c>
      <x:c r="H689" s="67" t="n">
        <x:f>IF(E689=1,D689/G689,"")</x:f>
        <x:v>0.018518518518518517</x:v>
      </x:c>
      <x:c r="I689" s="60" t="n">
        <x:f>IF(AND(E689=1,COUNTIFS($A$7:A689,A689,$B$7:B689,B689,$E$7:E689,1)=1),1,0)</x:f>
        <x:v>0</x:v>
      </x:c>
      <x:c r="J689" s="63" t="str">
        <x:v>Official amendment</x:v>
      </x:c>
      <x:c r="K689" s="61" t="str">
        <x:v>Named signatory to tabled amendment</x:v>
      </x:c>
      <x:c r="L689" s="60" t="str">
        <x:v>No</x:v>
      </x:c>
      <x:c r="M689" s="60" t="str">
        <x:v>PET-MEP-112</x:v>
      </x:c>
    </x:row>
    <x:row r="690" ht="34" customHeight="1">
      <x:c r="A690" s="55" t="str">
        <x:v>Marion Maréchal</x:v>
      </x:c>
      <x:c r="B690" s="55" t="str">
        <x:v>Digital Omnibus</x:v>
      </x:c>
      <x:c r="C690" s="62" t="str">
        <x:v>Amendment 250 — Recital 29 a (new)</x:v>
      </x:c>
      <x:c r="D690" s="66" t="n">
        <x:f>IF(INDEX('MEP amendments'!$AE$7:$AE$315,MATCH($M690,'MEP amendments'!$AD$7:$AD$315,0))=1,INDEX('MEP amendments'!$P$7:$P$315,MATCH($M690,'MEP amendments'!$AD$7:$AD$315,0)),"")</x:f>
        <x:v>1</x:v>
      </x:c>
      <x:c r="E690" s="55" t="n">
        <x:f>IF(AND(ISNUMBER(D690),INDEX('MEP amendments'!$T$7:$T$315,MATCH($M690,'MEP amendments'!$AD$7:$AD$315,0))="Yes"),1,0)</x:f>
        <x:v>1</x:v>
      </x:c>
      <x:c r="F690" s="55" t="str">
        <x:f>INDEX('MEP amendments'!$S$7:$S$315,MATCH($M690,'MEP amendments'!$AD$7:$AD$315,0))</x:f>
        <x:v>High</x:v>
      </x:c>
      <x:c r="G690" s="55" t="n">
        <x:f>COUNTIFS($A$7:$A$1047,A690,$B$7:$B$1047,B690,$E$7:$E$1047,1)</x:f>
        <x:v>54</x:v>
      </x:c>
      <x:c r="H690" s="68" t="n">
        <x:f>IF(E690=1,D690/G690,"")</x:f>
        <x:v>0.018518518518518517</x:v>
      </x:c>
      <x:c r="I690" s="55" t="n">
        <x:f>IF(AND(E690=1,COUNTIFS($A$7:A690,A690,$B$7:B690,B690,$E$7:E690,1)=1),1,0)</x:f>
        <x:v>0</x:v>
      </x:c>
      <x:c r="J690" s="64" t="str">
        <x:v>Official amendment</x:v>
      </x:c>
      <x:c r="K690" s="62" t="str">
        <x:v>Named signatory to tabled amendment</x:v>
      </x:c>
      <x:c r="L690" s="55" t="str">
        <x:v>No</x:v>
      </x:c>
      <x:c r="M690" s="55" t="str">
        <x:v>PET-MEP-114</x:v>
      </x:c>
    </x:row>
    <x:row r="691" ht="34" customHeight="1">
      <x:c r="A691" s="60" t="str">
        <x:v>Marion Maréchal</x:v>
      </x:c>
      <x:c r="B691" s="60" t="str">
        <x:v>Digital Omnibus</x:v>
      </x:c>
      <x:c r="C691" s="61" t="str">
        <x:v>Amendment 257 — Recital 30</x:v>
      </x:c>
      <x:c r="D691" s="65" t="n">
        <x:f>IF(INDEX('MEP amendments'!$AE$7:$AE$315,MATCH($M691,'MEP amendments'!$AD$7:$AD$315,0))=1,INDEX('MEP amendments'!$P$7:$P$315,MATCH($M691,'MEP amendments'!$AD$7:$AD$315,0)),"")</x:f>
        <x:v>0</x:v>
      </x:c>
      <x:c r="E691" s="60" t="n">
        <x:f>IF(AND(ISNUMBER(D691),INDEX('MEP amendments'!$T$7:$T$315,MATCH($M691,'MEP amendments'!$AD$7:$AD$315,0))="Yes"),1,0)</x:f>
        <x:v>1</x:v>
      </x:c>
      <x:c r="F691" s="60" t="str">
        <x:f>INDEX('MEP amendments'!$S$7:$S$315,MATCH($M691,'MEP amendments'!$AD$7:$AD$315,0))</x:f>
        <x:v>High</x:v>
      </x:c>
      <x:c r="G691" s="60" t="n">
        <x:f>COUNTIFS($A$7:$A$1047,A691,$B$7:$B$1047,B691,$E$7:$E$1047,1)</x:f>
        <x:v>54</x:v>
      </x:c>
      <x:c r="H691" s="67" t="n">
        <x:f>IF(E691=1,D691/G691,"")</x:f>
        <x:v>0</x:v>
      </x:c>
      <x:c r="I691" s="60" t="n">
        <x:f>IF(AND(E691=1,COUNTIFS($A$7:A691,A691,$B$7:B691,B691,$E$7:E691,1)=1),1,0)</x:f>
        <x:v>0</x:v>
      </x:c>
      <x:c r="J691" s="63" t="str">
        <x:v>Official amendment</x:v>
      </x:c>
      <x:c r="K691" s="61" t="str">
        <x:v>Named signatory to tabled amendment</x:v>
      </x:c>
      <x:c r="L691" s="60" t="str">
        <x:v>No</x:v>
      </x:c>
      <x:c r="M691" s="60" t="str">
        <x:v>PET-MEP-115</x:v>
      </x:c>
    </x:row>
    <x:row r="692" ht="34" customHeight="1">
      <x:c r="A692" s="55" t="str">
        <x:v>Marion Maréchal</x:v>
      </x:c>
      <x:c r="B692" s="55" t="str">
        <x:v>Digital Omnibus</x:v>
      </x:c>
      <x:c r="C692" s="62" t="str">
        <x:v>Amendment 400 — Recital 42 a (new)</x:v>
      </x:c>
      <x:c r="D692" s="66" t="n">
        <x:f>IF(INDEX('MEP amendments'!$AE$7:$AE$315,MATCH($M692,'MEP amendments'!$AD$7:$AD$315,0))=1,INDEX('MEP amendments'!$P$7:$P$315,MATCH($M692,'MEP amendments'!$AD$7:$AD$315,0)),"")</x:f>
        <x:v>1</x:v>
      </x:c>
      <x:c r="E692" s="55" t="n">
        <x:f>IF(AND(ISNUMBER(D692),INDEX('MEP amendments'!$T$7:$T$315,MATCH($M692,'MEP amendments'!$AD$7:$AD$315,0))="Yes"),1,0)</x:f>
        <x:v>1</x:v>
      </x:c>
      <x:c r="F692" s="55" t="str">
        <x:f>INDEX('MEP amendments'!$S$7:$S$315,MATCH($M692,'MEP amendments'!$AD$7:$AD$315,0))</x:f>
        <x:v>High</x:v>
      </x:c>
      <x:c r="G692" s="55" t="n">
        <x:f>COUNTIFS($A$7:$A$1047,A692,$B$7:$B$1047,B692,$E$7:$E$1047,1)</x:f>
        <x:v>54</x:v>
      </x:c>
      <x:c r="H692" s="68" t="n">
        <x:f>IF(E692=1,D692/G692,"")</x:f>
        <x:v>0.018518518518518517</x:v>
      </x:c>
      <x:c r="I692" s="55" t="n">
        <x:f>IF(AND(E692=1,COUNTIFS($A$7:A692,A692,$B$7:B692,B692,$E$7:E692,1)=1),1,0)</x:f>
        <x:v>0</x:v>
      </x:c>
      <x:c r="J692" s="64" t="str">
        <x:v>Official amendment</x:v>
      </x:c>
      <x:c r="K692" s="62" t="str">
        <x:v>Named signatory to tabled amendment</x:v>
      </x:c>
      <x:c r="L692" s="55" t="str">
        <x:v>No</x:v>
      </x:c>
      <x:c r="M692" s="55" t="str">
        <x:v>PET-MEP-141</x:v>
      </x:c>
    </x:row>
    <x:row r="693" ht="34" customHeight="1">
      <x:c r="A693" s="60" t="str">
        <x:v>Marion Maréchal</x:v>
      </x:c>
      <x:c r="B693" s="60" t="str">
        <x:v>Digital Omnibus</x:v>
      </x:c>
      <x:c r="C693" s="61" t="str">
        <x:v>Amendment 473; Recital 46 a (new)</x:v>
      </x:c>
      <x:c r="D693" s="65" t="n">
        <x:f>IF(INDEX('MEP amendments'!$AE$7:$AE$315,MATCH($M693,'MEP amendments'!$AD$7:$AD$315,0))=1,INDEX('MEP amendments'!$P$7:$P$315,MATCH($M693,'MEP amendments'!$AD$7:$AD$315,0)),"")</x:f>
        <x:v>1</x:v>
      </x:c>
      <x:c r="E693" s="60" t="n">
        <x:f>IF(AND(ISNUMBER(D693),INDEX('MEP amendments'!$T$7:$T$315,MATCH($M693,'MEP amendments'!$AD$7:$AD$315,0))="Yes"),1,0)</x:f>
        <x:v>1</x:v>
      </x:c>
      <x:c r="F693" s="60" t="str">
        <x:f>INDEX('MEP amendments'!$S$7:$S$315,MATCH($M693,'MEP amendments'!$AD$7:$AD$315,0))</x:f>
        <x:v>High</x:v>
      </x:c>
      <x:c r="G693" s="60" t="n">
        <x:f>COUNTIFS($A$7:$A$1047,A693,$B$7:$B$1047,B693,$E$7:$E$1047,1)</x:f>
        <x:v>54</x:v>
      </x:c>
      <x:c r="H693" s="67" t="n">
        <x:f>IF(E693=1,D693/G693,"")</x:f>
        <x:v>0.018518518518518517</x:v>
      </x:c>
      <x:c r="I693" s="60" t="n">
        <x:f>IF(AND(E693=1,COUNTIFS($A$7:A693,A693,$B$7:B693,B693,$E$7:E693,1)=1),1,0)</x:f>
        <x:v>0</x:v>
      </x:c>
      <x:c r="J693" s="63" t="str">
        <x:v>Official amendment</x:v>
      </x:c>
      <x:c r="K693" s="61" t="str">
        <x:v>Named signatory to tabled amendment</x:v>
      </x:c>
      <x:c r="L693" s="60" t="str">
        <x:v>No</x:v>
      </x:c>
      <x:c r="M693" s="60" t="str">
        <x:v>PET-MEP-149</x:v>
      </x:c>
    </x:row>
    <x:row r="694" ht="34" customHeight="1">
      <x:c r="A694" s="55" t="str">
        <x:v>Marion Maréchal</x:v>
      </x:c>
      <x:c r="B694" s="55" t="str">
        <x:v>Digital Omnibus</x:v>
      </x:c>
      <x:c r="C694" s="62" t="str">
        <x:v>Amendment 530 — Article 1 – paragraph 1 – point 1 – point a Regulation (EU) 2023/2854 Article 1 – Paragraph 1 – point ea a (new)</x:v>
      </x:c>
      <x:c r="D694" s="66" t="n">
        <x:f>IF(INDEX('MEP amendments'!$AE$7:$AE$315,MATCH($M694,'MEP amendments'!$AD$7:$AD$315,0))=1,INDEX('MEP amendments'!$P$7:$P$315,MATCH($M694,'MEP amendments'!$AD$7:$AD$315,0)),"")</x:f>
        <x:v>1</x:v>
      </x:c>
      <x:c r="E694" s="55" t="n">
        <x:f>IF(AND(ISNUMBER(D694),INDEX('MEP amendments'!$T$7:$T$315,MATCH($M694,'MEP amendments'!$AD$7:$AD$315,0))="Yes"),1,0)</x:f>
        <x:v>1</x:v>
      </x:c>
      <x:c r="F694" s="55" t="str">
        <x:f>INDEX('MEP amendments'!$S$7:$S$315,MATCH($M694,'MEP amendments'!$AD$7:$AD$315,0))</x:f>
        <x:v>High</x:v>
      </x:c>
      <x:c r="G694" s="55" t="n">
        <x:f>COUNTIFS($A$7:$A$1047,A694,$B$7:$B$1047,B694,$E$7:$E$1047,1)</x:f>
        <x:v>54</x:v>
      </x:c>
      <x:c r="H694" s="68" t="n">
        <x:f>IF(E694=1,D694/G694,"")</x:f>
        <x:v>0.018518518518518517</x:v>
      </x:c>
      <x:c r="I694" s="55" t="n">
        <x:f>IF(AND(E694=1,COUNTIFS($A$7:A694,A694,$B$7:B694,B694,$E$7:E694,1)=1),1,0)</x:f>
        <x:v>0</x:v>
      </x:c>
      <x:c r="J694" s="64" t="str">
        <x:v>Official amendment</x:v>
      </x:c>
      <x:c r="K694" s="62" t="str">
        <x:v>Named signatory to tabled amendment</x:v>
      </x:c>
      <x:c r="L694" s="55" t="str">
        <x:v>No</x:v>
      </x:c>
      <x:c r="M694" s="55" t="str">
        <x:v>PET-MEP-151</x:v>
      </x:c>
    </x:row>
    <x:row r="695" ht="34" customHeight="1">
      <x:c r="A695" s="60" t="str">
        <x:v>Marion Maréchal</x:v>
      </x:c>
      <x:c r="B695" s="60" t="str">
        <x:v>Digital Omnibus</x:v>
      </x:c>
      <x:c r="C695" s="61" t="str">
        <x:v>Amendment 533 — Article 1 – paragraph 1 – point 1 – point a Regulation (EU) 2023/2854 Article 1 – Paragraph 1 – point ea d (new)</x:v>
      </x:c>
      <x:c r="D695" s="65" t="n">
        <x:f>IF(INDEX('MEP amendments'!$AE$7:$AE$315,MATCH($M695,'MEP amendments'!$AD$7:$AD$315,0))=1,INDEX('MEP amendments'!$P$7:$P$315,MATCH($M695,'MEP amendments'!$AD$7:$AD$315,0)),"")</x:f>
        <x:v>1</x:v>
      </x:c>
      <x:c r="E695" s="60" t="n">
        <x:f>IF(AND(ISNUMBER(D695),INDEX('MEP amendments'!$T$7:$T$315,MATCH($M695,'MEP amendments'!$AD$7:$AD$315,0))="Yes"),1,0)</x:f>
        <x:v>1</x:v>
      </x:c>
      <x:c r="F695" s="60" t="str">
        <x:f>INDEX('MEP amendments'!$S$7:$S$315,MATCH($M695,'MEP amendments'!$AD$7:$AD$315,0))</x:f>
        <x:v>Medium</x:v>
      </x:c>
      <x:c r="G695" s="60" t="n">
        <x:f>COUNTIFS($A$7:$A$1047,A695,$B$7:$B$1047,B695,$E$7:$E$1047,1)</x:f>
        <x:v>54</x:v>
      </x:c>
      <x:c r="H695" s="67" t="n">
        <x:f>IF(E695=1,D695/G695,"")</x:f>
        <x:v>0.018518518518518517</x:v>
      </x:c>
      <x:c r="I695" s="60" t="n">
        <x:f>IF(AND(E695=1,COUNTIFS($A$7:A695,A695,$B$7:B695,B695,$E$7:E695,1)=1),1,0)</x:f>
        <x:v>0</x:v>
      </x:c>
      <x:c r="J695" s="63" t="str">
        <x:v>Official amendment</x:v>
      </x:c>
      <x:c r="K695" s="61" t="str">
        <x:v>Named signatory to tabled amendment</x:v>
      </x:c>
      <x:c r="L695" s="60" t="str">
        <x:v>No</x:v>
      </x:c>
      <x:c r="M695" s="60" t="str">
        <x:v>PET-MEP-152</x:v>
      </x:c>
    </x:row>
    <x:row r="696" ht="34" customHeight="1">
      <x:c r="A696" s="55" t="str">
        <x:v>Marion Maréchal</x:v>
      </x:c>
      <x:c r="B696" s="55" t="str">
        <x:v>Digital Omnibus</x:v>
      </x:c>
      <x:c r="C696" s="62" t="str">
        <x:v>Amendment 579 — Article 1 – paragraph 1 – point 2 – point e Regulation (EU) 2023/2854 Article 2 – point 54</x:v>
      </x:c>
      <x:c r="D696" s="66" t="n">
        <x:f>IF(INDEX('MEP amendments'!$AE$7:$AE$315,MATCH($M696,'MEP amendments'!$AD$7:$AD$315,0))=1,INDEX('MEP amendments'!$P$7:$P$315,MATCH($M696,'MEP amendments'!$AD$7:$AD$315,0)),"")</x:f>
        <x:v>1</x:v>
      </x:c>
      <x:c r="E696" s="55" t="n">
        <x:f>IF(AND(ISNUMBER(D696),INDEX('MEP amendments'!$T$7:$T$315,MATCH($M696,'MEP amendments'!$AD$7:$AD$315,0))="Yes"),1,0)</x:f>
        <x:v>1</x:v>
      </x:c>
      <x:c r="F696" s="55" t="str">
        <x:f>INDEX('MEP amendments'!$S$7:$S$315,MATCH($M696,'MEP amendments'!$AD$7:$AD$315,0))</x:f>
        <x:v>High</x:v>
      </x:c>
      <x:c r="G696" s="55" t="n">
        <x:f>COUNTIFS($A$7:$A$1047,A696,$B$7:$B$1047,B696,$E$7:$E$1047,1)</x:f>
        <x:v>54</x:v>
      </x:c>
      <x:c r="H696" s="68" t="n">
        <x:f>IF(E696=1,D696/G696,"")</x:f>
        <x:v>0.018518518518518517</x:v>
      </x:c>
      <x:c r="I696" s="55" t="n">
        <x:f>IF(AND(E696=1,COUNTIFS($A$7:A696,A696,$B$7:B696,B696,$E$7:E696,1)=1),1,0)</x:f>
        <x:v>0</x:v>
      </x:c>
      <x:c r="J696" s="64" t="str">
        <x:v>Official amendment</x:v>
      </x:c>
      <x:c r="K696" s="62" t="str">
        <x:v>Named signatory to tabled amendment</x:v>
      </x:c>
      <x:c r="L696" s="55" t="str">
        <x:v>No</x:v>
      </x:c>
      <x:c r="M696" s="55" t="str">
        <x:v>PET-MEP-154</x:v>
      </x:c>
    </x:row>
    <x:row r="697" ht="34" customHeight="1">
      <x:c r="A697" s="60" t="str">
        <x:v>Marion Maréchal</x:v>
      </x:c>
      <x:c r="B697" s="60" t="str">
        <x:v>Digital Omnibus</x:v>
      </x:c>
      <x:c r="C697" s="61" t="str">
        <x:v>Amendment 585 — Article 1 – paragraph 1 – point 2 – point e Regulation (EU) 2023/2854 Article 2 – point 61a (new)</x:v>
      </x:c>
      <x:c r="D697" s="65" t="n">
        <x:f>IF(INDEX('MEP amendments'!$AE$7:$AE$315,MATCH($M697,'MEP amendments'!$AD$7:$AD$315,0))=1,INDEX('MEP amendments'!$P$7:$P$315,MATCH($M697,'MEP amendments'!$AD$7:$AD$315,0)),"")</x:f>
        <x:v>0</x:v>
      </x:c>
      <x:c r="E697" s="60" t="n">
        <x:f>IF(AND(ISNUMBER(D697),INDEX('MEP amendments'!$T$7:$T$315,MATCH($M697,'MEP amendments'!$AD$7:$AD$315,0))="Yes"),1,0)</x:f>
        <x:v>1</x:v>
      </x:c>
      <x:c r="F697" s="60" t="str">
        <x:f>INDEX('MEP amendments'!$S$7:$S$315,MATCH($M697,'MEP amendments'!$AD$7:$AD$315,0))</x:f>
        <x:v>High</x:v>
      </x:c>
      <x:c r="G697" s="60" t="n">
        <x:f>COUNTIFS($A$7:$A$1047,A697,$B$7:$B$1047,B697,$E$7:$E$1047,1)</x:f>
        <x:v>54</x:v>
      </x:c>
      <x:c r="H697" s="67" t="n">
        <x:f>IF(E697=1,D697/G697,"")</x:f>
        <x:v>0</x:v>
      </x:c>
      <x:c r="I697" s="60" t="n">
        <x:f>IF(AND(E697=1,COUNTIFS($A$7:A697,A697,$B$7:B697,B697,$E$7:E697,1)=1),1,0)</x:f>
        <x:v>0</x:v>
      </x:c>
      <x:c r="J697" s="63" t="str">
        <x:v>Official amendment</x:v>
      </x:c>
      <x:c r="K697" s="61" t="str">
        <x:v>Named signatory to tabled amendment</x:v>
      </x:c>
      <x:c r="L697" s="60" t="str">
        <x:v>No</x:v>
      </x:c>
      <x:c r="M697" s="60" t="str">
        <x:v>PET-MEP-155</x:v>
      </x:c>
    </x:row>
    <x:row r="698" ht="34" customHeight="1">
      <x:c r="A698" s="55" t="str">
        <x:v>Marion Maréchal</x:v>
      </x:c>
      <x:c r="B698" s="55" t="str">
        <x:v>Digital Omnibus</x:v>
      </x:c>
      <x:c r="C698" s="62" t="str">
        <x:v>Amendment 586 — Article 1 – paragraph 1 – point 2 – point e Regulation (EU) 2023/2854 Article 2 – point 61b (new)</x:v>
      </x:c>
      <x:c r="D698" s="66" t="n">
        <x:f>IF(INDEX('MEP amendments'!$AE$7:$AE$315,MATCH($M698,'MEP amendments'!$AD$7:$AD$315,0))=1,INDEX('MEP amendments'!$P$7:$P$315,MATCH($M698,'MEP amendments'!$AD$7:$AD$315,0)),"")</x:f>
        <x:v>1</x:v>
      </x:c>
      <x:c r="E698" s="55" t="n">
        <x:f>IF(AND(ISNUMBER(D698),INDEX('MEP amendments'!$T$7:$T$315,MATCH($M698,'MEP amendments'!$AD$7:$AD$315,0))="Yes"),1,0)</x:f>
        <x:v>1</x:v>
      </x:c>
      <x:c r="F698" s="55" t="str">
        <x:f>INDEX('MEP amendments'!$S$7:$S$315,MATCH($M698,'MEP amendments'!$AD$7:$AD$315,0))</x:f>
        <x:v>High</x:v>
      </x:c>
      <x:c r="G698" s="55" t="n">
        <x:f>COUNTIFS($A$7:$A$1047,A698,$B$7:$B$1047,B698,$E$7:$E$1047,1)</x:f>
        <x:v>54</x:v>
      </x:c>
      <x:c r="H698" s="68" t="n">
        <x:f>IF(E698=1,D698/G698,"")</x:f>
        <x:v>0.018518518518518517</x:v>
      </x:c>
      <x:c r="I698" s="55" t="n">
        <x:f>IF(AND(E698=1,COUNTIFS($A$7:A698,A698,$B$7:B698,B698,$E$7:E698,1)=1),1,0)</x:f>
        <x:v>0</x:v>
      </x:c>
      <x:c r="J698" s="64" t="str">
        <x:v>Official amendment</x:v>
      </x:c>
      <x:c r="K698" s="62" t="str">
        <x:v>Named signatory to tabled amendment</x:v>
      </x:c>
      <x:c r="L698" s="55" t="str">
        <x:v>No</x:v>
      </x:c>
      <x:c r="M698" s="55" t="str">
        <x:v>PET-MEP-156</x:v>
      </x:c>
    </x:row>
    <x:row r="699" ht="34" customHeight="1">
      <x:c r="A699" s="60" t="str">
        <x:v>Marion Maréchal</x:v>
      </x:c>
      <x:c r="B699" s="60" t="str">
        <x:v>Digital Omnibus</x:v>
      </x:c>
      <x:c r="C699" s="61" t="str">
        <x:v>Amendment 644 — Article 1 – paragraph 1 – point 7 Regulation (EU) 2023/2854 Article 15a – paragraph 2</x:v>
      </x:c>
      <x:c r="D699" s="65" t="n">
        <x:f>IF(INDEX('MEP amendments'!$AE$7:$AE$315,MATCH($M699,'MEP amendments'!$AD$7:$AD$315,0))=1,INDEX('MEP amendments'!$P$7:$P$315,MATCH($M699,'MEP amendments'!$AD$7:$AD$315,0)),"")</x:f>
        <x:v>1</x:v>
      </x:c>
      <x:c r="E699" s="60" t="n">
        <x:f>IF(AND(ISNUMBER(D699),INDEX('MEP amendments'!$T$7:$T$315,MATCH($M699,'MEP amendments'!$AD$7:$AD$315,0))="Yes"),1,0)</x:f>
        <x:v>1</x:v>
      </x:c>
      <x:c r="F699" s="60" t="str">
        <x:f>INDEX('MEP amendments'!$S$7:$S$315,MATCH($M699,'MEP amendments'!$AD$7:$AD$315,0))</x:f>
        <x:v>High</x:v>
      </x:c>
      <x:c r="G699" s="60" t="n">
        <x:f>COUNTIFS($A$7:$A$1047,A699,$B$7:$B$1047,B699,$E$7:$E$1047,1)</x:f>
        <x:v>54</x:v>
      </x:c>
      <x:c r="H699" s="67" t="n">
        <x:f>IF(E699=1,D699/G699,"")</x:f>
        <x:v>0.018518518518518517</x:v>
      </x:c>
      <x:c r="I699" s="60" t="n">
        <x:f>IF(AND(E699=1,COUNTIFS($A$7:A699,A699,$B$7:B699,B699,$E$7:E699,1)=1),1,0)</x:f>
        <x:v>0</x:v>
      </x:c>
      <x:c r="J699" s="63" t="str">
        <x:v>Official amendment</x:v>
      </x:c>
      <x:c r="K699" s="61" t="str">
        <x:v>Named signatory to tabled amendment</x:v>
      </x:c>
      <x:c r="L699" s="60" t="str">
        <x:v>No</x:v>
      </x:c>
      <x:c r="M699" s="60" t="str">
        <x:v>PET-MEP-160</x:v>
      </x:c>
    </x:row>
    <x:row r="700" ht="34" customHeight="1">
      <x:c r="A700" s="55" t="str">
        <x:v>Marion Maréchal</x:v>
      </x:c>
      <x:c r="B700" s="55" t="str">
        <x:v>Digital Omnibus</x:v>
      </x:c>
      <x:c r="C700" s="62" t="str">
        <x:v>Amendment 646 — Article 1 – paragraph 1 – point 7 Regulation (EU) 2023/2854 Article 15a – paragraph 2</x:v>
      </x:c>
      <x:c r="D700" s="66" t="n">
        <x:f>IF(INDEX('MEP amendments'!$AE$7:$AE$315,MATCH($M700,'MEP amendments'!$AD$7:$AD$315,0))=1,INDEX('MEP amendments'!$P$7:$P$315,MATCH($M700,'MEP amendments'!$AD$7:$AD$315,0)),"")</x:f>
        <x:v>0</x:v>
      </x:c>
      <x:c r="E700" s="55" t="n">
        <x:f>IF(AND(ISNUMBER(D700),INDEX('MEP amendments'!$T$7:$T$315,MATCH($M700,'MEP amendments'!$AD$7:$AD$315,0))="Yes"),1,0)</x:f>
        <x:v>1</x:v>
      </x:c>
      <x:c r="F700" s="55" t="str">
        <x:f>INDEX('MEP amendments'!$S$7:$S$315,MATCH($M700,'MEP amendments'!$AD$7:$AD$315,0))</x:f>
        <x:v>High</x:v>
      </x:c>
      <x:c r="G700" s="55" t="n">
        <x:f>COUNTIFS($A$7:$A$1047,A700,$B$7:$B$1047,B700,$E$7:$E$1047,1)</x:f>
        <x:v>54</x:v>
      </x:c>
      <x:c r="H700" s="68" t="n">
        <x:f>IF(E700=1,D700/G700,"")</x:f>
        <x:v>0</x:v>
      </x:c>
      <x:c r="I700" s="55" t="n">
        <x:f>IF(AND(E700=1,COUNTIFS($A$7:A700,A700,$B$7:B700,B700,$E$7:E700,1)=1),1,0)</x:f>
        <x:v>0</x:v>
      </x:c>
      <x:c r="J700" s="64" t="str">
        <x:v>Official amendment</x:v>
      </x:c>
      <x:c r="K700" s="62" t="str">
        <x:v>Named signatory to tabled amendment</x:v>
      </x:c>
      <x:c r="L700" s="55" t="str">
        <x:v>No</x:v>
      </x:c>
      <x:c r="M700" s="55" t="str">
        <x:v>PET-MEP-162</x:v>
      </x:c>
    </x:row>
    <x:row r="701" ht="34" customHeight="1">
      <x:c r="A701" s="60" t="str">
        <x:v>Marion Maréchal</x:v>
      </x:c>
      <x:c r="B701" s="60" t="str">
        <x:v>Digital Omnibus</x:v>
      </x:c>
      <x:c r="C701" s="61" t="str">
        <x:v>Amendment 717 — Article 1 – paragraph 1 – point 18 Regulation (EU) 2023/2854 Article 32a (new) – paragraph 1a (new)</x:v>
      </x:c>
      <x:c r="D701" s="65" t="n">
        <x:f>IF(INDEX('MEP amendments'!$AE$7:$AE$315,MATCH($M701,'MEP amendments'!$AD$7:$AD$315,0))=1,INDEX('MEP amendments'!$P$7:$P$315,MATCH($M701,'MEP amendments'!$AD$7:$AD$315,0)),"")</x:f>
        <x:v>1</x:v>
      </x:c>
      <x:c r="E701" s="60" t="n">
        <x:f>IF(AND(ISNUMBER(D701),INDEX('MEP amendments'!$T$7:$T$315,MATCH($M701,'MEP amendments'!$AD$7:$AD$315,0))="Yes"),1,0)</x:f>
        <x:v>1</x:v>
      </x:c>
      <x:c r="F701" s="60" t="str">
        <x:f>INDEX('MEP amendments'!$S$7:$S$315,MATCH($M701,'MEP amendments'!$AD$7:$AD$315,0))</x:f>
        <x:v>High</x:v>
      </x:c>
      <x:c r="G701" s="60" t="n">
        <x:f>COUNTIFS($A$7:$A$1047,A701,$B$7:$B$1047,B701,$E$7:$E$1047,1)</x:f>
        <x:v>54</x:v>
      </x:c>
      <x:c r="H701" s="67" t="n">
        <x:f>IF(E701=1,D701/G701,"")</x:f>
        <x:v>0.018518518518518517</x:v>
      </x:c>
      <x:c r="I701" s="60" t="n">
        <x:f>IF(AND(E701=1,COUNTIFS($A$7:A701,A701,$B$7:B701,B701,$E$7:E701,1)=1),1,0)</x:f>
        <x:v>0</x:v>
      </x:c>
      <x:c r="J701" s="63" t="str">
        <x:v>Official amendment</x:v>
      </x:c>
      <x:c r="K701" s="61" t="str">
        <x:v>Named signatory to tabled amendment</x:v>
      </x:c>
      <x:c r="L701" s="60" t="str">
        <x:v>No</x:v>
      </x:c>
      <x:c r="M701" s="60" t="str">
        <x:v>PET-MEP-166</x:v>
      </x:c>
    </x:row>
    <x:row r="702" ht="34" customHeight="1">
      <x:c r="A702" s="55" t="str">
        <x:v>Marion Maréchal</x:v>
      </x:c>
      <x:c r="B702" s="55" t="str">
        <x:v>Digital Omnibus</x:v>
      </x:c>
      <x:c r="C702" s="62" t="str">
        <x:v>Amendment 730 — Article 1 – paragraph 1 – point 18 Regulation (EU) 2023/2854 Article 32c – paragraph 1 – point c</x:v>
      </x:c>
      <x:c r="D702" s="66" t="n">
        <x:f>IF(INDEX('MEP amendments'!$AE$7:$AE$315,MATCH($M702,'MEP amendments'!$AD$7:$AD$315,0))=1,INDEX('MEP amendments'!$P$7:$P$315,MATCH($M702,'MEP amendments'!$AD$7:$AD$315,0)),"")</x:f>
        <x:v>2</x:v>
      </x:c>
      <x:c r="E702" s="55" t="n">
        <x:f>IF(AND(ISNUMBER(D702),INDEX('MEP amendments'!$T$7:$T$315,MATCH($M702,'MEP amendments'!$AD$7:$AD$315,0))="Yes"),1,0)</x:f>
        <x:v>1</x:v>
      </x:c>
      <x:c r="F702" s="55" t="str">
        <x:f>INDEX('MEP amendments'!$S$7:$S$315,MATCH($M702,'MEP amendments'!$AD$7:$AD$315,0))</x:f>
        <x:v>High</x:v>
      </x:c>
      <x:c r="G702" s="55" t="n">
        <x:f>COUNTIFS($A$7:$A$1047,A702,$B$7:$B$1047,B702,$E$7:$E$1047,1)</x:f>
        <x:v>54</x:v>
      </x:c>
      <x:c r="H702" s="68" t="n">
        <x:f>IF(E702=1,D702/G702,"")</x:f>
        <x:v>0.037037037037037035</x:v>
      </x:c>
      <x:c r="I702" s="55" t="n">
        <x:f>IF(AND(E702=1,COUNTIFS($A$7:A702,A702,$B$7:B702,B702,$E$7:E702,1)=1),1,0)</x:f>
        <x:v>0</x:v>
      </x:c>
      <x:c r="J702" s="64" t="str">
        <x:v>Official amendment</x:v>
      </x:c>
      <x:c r="K702" s="62" t="str">
        <x:v>Named signatory to tabled amendment</x:v>
      </x:c>
      <x:c r="L702" s="55" t="str">
        <x:v>No</x:v>
      </x:c>
      <x:c r="M702" s="55" t="str">
        <x:v>PET-MEP-167</x:v>
      </x:c>
    </x:row>
    <x:row r="703" ht="34" customHeight="1">
      <x:c r="A703" s="60" t="str">
        <x:v>Marion Maréchal</x:v>
      </x:c>
      <x:c r="B703" s="60" t="str">
        <x:v>Digital Omnibus</x:v>
      </x:c>
      <x:c r="C703" s="61" t="str">
        <x:v>Amendment 772 — Article 1 – paragraph 1 – point 18 Regulation (EU) 2023/2854 Article 32f – paragraph 5a (new)</x:v>
      </x:c>
      <x:c r="D703" s="65" t="n">
        <x:f>IF(INDEX('MEP amendments'!$AE$7:$AE$315,MATCH($M703,'MEP amendments'!$AD$7:$AD$315,0))=1,INDEX('MEP amendments'!$P$7:$P$315,MATCH($M703,'MEP amendments'!$AD$7:$AD$315,0)),"")</x:f>
        <x:v>2</x:v>
      </x:c>
      <x:c r="E703" s="60" t="n">
        <x:f>IF(AND(ISNUMBER(D703),INDEX('MEP amendments'!$T$7:$T$315,MATCH($M703,'MEP amendments'!$AD$7:$AD$315,0))="Yes"),1,0)</x:f>
        <x:v>1</x:v>
      </x:c>
      <x:c r="F703" s="60" t="str">
        <x:f>INDEX('MEP amendments'!$S$7:$S$315,MATCH($M703,'MEP amendments'!$AD$7:$AD$315,0))</x:f>
        <x:v>High</x:v>
      </x:c>
      <x:c r="G703" s="60" t="n">
        <x:f>COUNTIFS($A$7:$A$1047,A703,$B$7:$B$1047,B703,$E$7:$E$1047,1)</x:f>
        <x:v>54</x:v>
      </x:c>
      <x:c r="H703" s="67" t="n">
        <x:f>IF(E703=1,D703/G703,"")</x:f>
        <x:v>0.037037037037037035</x:v>
      </x:c>
      <x:c r="I703" s="60" t="n">
        <x:f>IF(AND(E703=1,COUNTIFS($A$7:A703,A703,$B$7:B703,B703,$E$7:E703,1)=1),1,0)</x:f>
        <x:v>0</x:v>
      </x:c>
      <x:c r="J703" s="63" t="str">
        <x:v>Official amendment</x:v>
      </x:c>
      <x:c r="K703" s="61" t="str">
        <x:v>Named signatory to tabled amendment</x:v>
      </x:c>
      <x:c r="L703" s="60" t="str">
        <x:v>No</x:v>
      </x:c>
      <x:c r="M703" s="60" t="str">
        <x:v>PET-MEP-170</x:v>
      </x:c>
    </x:row>
    <x:row r="704" ht="34" customHeight="1">
      <x:c r="A704" s="55" t="str">
        <x:v>Marion Maréchal</x:v>
      </x:c>
      <x:c r="B704" s="55" t="str">
        <x:v>Digital Omnibus</x:v>
      </x:c>
      <x:c r="C704" s="62" t="str">
        <x:v>Amendment 793: proposed Data Act Art32i(1a)</x:v>
      </x:c>
      <x:c r="D704" s="66" t="n">
        <x:f>IF(INDEX('MEP amendments'!$AE$7:$AE$315,MATCH($M704,'MEP amendments'!$AD$7:$AD$315,0))=1,INDEX('MEP amendments'!$P$7:$P$315,MATCH($M704,'MEP amendments'!$AD$7:$AD$315,0)),"")</x:f>
        <x:v>2</x:v>
      </x:c>
      <x:c r="E704" s="55" t="n">
        <x:f>IF(AND(ISNUMBER(D704),INDEX('MEP amendments'!$T$7:$T$315,MATCH($M704,'MEP amendments'!$AD$7:$AD$315,0))="Yes"),1,0)</x:f>
        <x:v>1</x:v>
      </x:c>
      <x:c r="F704" s="55" t="str">
        <x:f>INDEX('MEP amendments'!$S$7:$S$315,MATCH($M704,'MEP amendments'!$AD$7:$AD$315,0))</x:f>
        <x:v>High</x:v>
      </x:c>
      <x:c r="G704" s="55" t="n">
        <x:f>COUNTIFS($A$7:$A$1047,A704,$B$7:$B$1047,B704,$E$7:$E$1047,1)</x:f>
        <x:v>54</x:v>
      </x:c>
      <x:c r="H704" s="68" t="n">
        <x:f>IF(E704=1,D704/G704,"")</x:f>
        <x:v>0.037037037037037035</x:v>
      </x:c>
      <x:c r="I704" s="55" t="n">
        <x:f>IF(AND(E704=1,COUNTIFS($A$7:A704,A704,$B$7:B704,B704,$E$7:E704,1)=1),1,0)</x:f>
        <x:v>0</x:v>
      </x:c>
      <x:c r="J704" s="64" t="str">
        <x:v>Official amendment</x:v>
      </x:c>
      <x:c r="K704" s="62" t="str">
        <x:v>Named joint proposers/signatories</x:v>
      </x:c>
      <x:c r="L704" s="55" t="str">
        <x:v>No</x:v>
      </x:c>
      <x:c r="M704" s="55" t="str">
        <x:v>PET-MEP-171</x:v>
      </x:c>
    </x:row>
    <x:row r="705" ht="34" customHeight="1">
      <x:c r="A705" s="60" t="str">
        <x:v>Marion Maréchal</x:v>
      </x:c>
      <x:c r="B705" s="60" t="str">
        <x:v>Digital Omnibus</x:v>
      </x:c>
      <x:c r="C705" s="61" t="str">
        <x:v>Amendment 803: proposed Data Act Art32j(2a), justification</x:v>
      </x:c>
      <x:c r="D705" s="65" t="n">
        <x:f>IF(INDEX('MEP amendments'!$AE$7:$AE$315,MATCH($M705,'MEP amendments'!$AD$7:$AD$315,0))=1,INDEX('MEP amendments'!$P$7:$P$315,MATCH($M705,'MEP amendments'!$AD$7:$AD$315,0)),"")</x:f>
        <x:v>0</x:v>
      </x:c>
      <x:c r="E705" s="60" t="n">
        <x:f>IF(AND(ISNUMBER(D705),INDEX('MEP amendments'!$T$7:$T$315,MATCH($M705,'MEP amendments'!$AD$7:$AD$315,0))="Yes"),1,0)</x:f>
        <x:v>1</x:v>
      </x:c>
      <x:c r="F705" s="60" t="str">
        <x:f>INDEX('MEP amendments'!$S$7:$S$315,MATCH($M705,'MEP amendments'!$AD$7:$AD$315,0))</x:f>
        <x:v>Medium</x:v>
      </x:c>
      <x:c r="G705" s="60" t="n">
        <x:f>COUNTIFS($A$7:$A$1047,A705,$B$7:$B$1047,B705,$E$7:$E$1047,1)</x:f>
        <x:v>54</x:v>
      </x:c>
      <x:c r="H705" s="67" t="n">
        <x:f>IF(E705=1,D705/G705,"")</x:f>
        <x:v>0</x:v>
      </x:c>
      <x:c r="I705" s="60" t="n">
        <x:f>IF(AND(E705=1,COUNTIFS($A$7:A705,A705,$B$7:B705,B705,$E$7:E705,1)=1),1,0)</x:f>
        <x:v>0</x:v>
      </x:c>
      <x:c r="J705" s="63" t="str">
        <x:v>Official amendment</x:v>
      </x:c>
      <x:c r="K705" s="61" t="str">
        <x:v>Named joint proposers/signatories</x:v>
      </x:c>
      <x:c r="L705" s="60" t="str">
        <x:v>No</x:v>
      </x:c>
      <x:c r="M705" s="60" t="str">
        <x:v>PET-MEP-172</x:v>
      </x:c>
    </x:row>
    <x:row r="706" ht="34" customHeight="1">
      <x:c r="A706" s="55" t="str">
        <x:v>Marion Maréchal</x:v>
      </x:c>
      <x:c r="B706" s="55" t="str">
        <x:v>Digital Omnibus</x:v>
      </x:c>
      <x:c r="C706" s="62" t="str">
        <x:v>Amendment 820: new Data Act Art32pa(1)–(4)</x:v>
      </x:c>
      <x:c r="D706" s="66" t="n">
        <x:f>IF(INDEX('MEP amendments'!$AE$7:$AE$315,MATCH($M706,'MEP amendments'!$AD$7:$AD$315,0))=1,INDEX('MEP amendments'!$P$7:$P$315,MATCH($M706,'MEP amendments'!$AD$7:$AD$315,0)),"")</x:f>
        <x:v>2</x:v>
      </x:c>
      <x:c r="E706" s="55" t="n">
        <x:f>IF(AND(ISNUMBER(D706),INDEX('MEP amendments'!$T$7:$T$315,MATCH($M706,'MEP amendments'!$AD$7:$AD$315,0))="Yes"),1,0)</x:f>
        <x:v>1</x:v>
      </x:c>
      <x:c r="F706" s="55" t="str">
        <x:f>INDEX('MEP amendments'!$S$7:$S$315,MATCH($M706,'MEP amendments'!$AD$7:$AD$315,0))</x:f>
        <x:v>High</x:v>
      </x:c>
      <x:c r="G706" s="55" t="n">
        <x:f>COUNTIFS($A$7:$A$1047,A706,$B$7:$B$1047,B706,$E$7:$E$1047,1)</x:f>
        <x:v>54</x:v>
      </x:c>
      <x:c r="H706" s="68" t="n">
        <x:f>IF(E706=1,D706/G706,"")</x:f>
        <x:v>0.037037037037037035</x:v>
      </x:c>
      <x:c r="I706" s="55" t="n">
        <x:f>IF(AND(E706=1,COUNTIFS($A$7:A706,A706,$B$7:B706,B706,$E$7:E706,1)=1),1,0)</x:f>
        <x:v>0</x:v>
      </x:c>
      <x:c r="J706" s="64" t="str">
        <x:v>Official amendment</x:v>
      </x:c>
      <x:c r="K706" s="62" t="str">
        <x:v>Named joint proposers/signatories</x:v>
      </x:c>
      <x:c r="L706" s="55" t="str">
        <x:v>No</x:v>
      </x:c>
      <x:c r="M706" s="55" t="str">
        <x:v>PET-MEP-173</x:v>
      </x:c>
    </x:row>
    <x:row r="707" ht="34" customHeight="1">
      <x:c r="A707" s="60" t="str">
        <x:v>Marion Maréchal</x:v>
      </x:c>
      <x:c r="B707" s="60" t="str">
        <x:v>Digital Omnibus</x:v>
      </x:c>
      <x:c r="C707" s="61" t="str">
        <x:v>Amendment 821: proposed Data Act Art32q(1)</x:v>
      </x:c>
      <x:c r="D707" s="65" t="n">
        <x:f>IF(INDEX('MEP amendments'!$AE$7:$AE$315,MATCH($M707,'MEP amendments'!$AD$7:$AD$315,0))=1,INDEX('MEP amendments'!$P$7:$P$315,MATCH($M707,'MEP amendments'!$AD$7:$AD$315,0)),"")</x:f>
        <x:v>1</x:v>
      </x:c>
      <x:c r="E707" s="60" t="n">
        <x:f>IF(AND(ISNUMBER(D707),INDEX('MEP amendments'!$T$7:$T$315,MATCH($M707,'MEP amendments'!$AD$7:$AD$315,0))="Yes"),1,0)</x:f>
        <x:v>1</x:v>
      </x:c>
      <x:c r="F707" s="60" t="str">
        <x:f>INDEX('MEP amendments'!$S$7:$S$315,MATCH($M707,'MEP amendments'!$AD$7:$AD$315,0))</x:f>
        <x:v>High</x:v>
      </x:c>
      <x:c r="G707" s="60" t="n">
        <x:f>COUNTIFS($A$7:$A$1047,A707,$B$7:$B$1047,B707,$E$7:$E$1047,1)</x:f>
        <x:v>54</x:v>
      </x:c>
      <x:c r="H707" s="67" t="n">
        <x:f>IF(E707=1,D707/G707,"")</x:f>
        <x:v>0.018518518518518517</x:v>
      </x:c>
      <x:c r="I707" s="60" t="n">
        <x:f>IF(AND(E707=1,COUNTIFS($A$7:A707,A707,$B$7:B707,B707,$E$7:E707,1)=1),1,0)</x:f>
        <x:v>0</x:v>
      </x:c>
      <x:c r="J707" s="63" t="str">
        <x:v>Official amendment</x:v>
      </x:c>
      <x:c r="K707" s="61" t="str">
        <x:v>Named joint proposers/signatories</x:v>
      </x:c>
      <x:c r="L707" s="60" t="str">
        <x:v>No</x:v>
      </x:c>
      <x:c r="M707" s="60" t="str">
        <x:v>PET-MEP-174</x:v>
      </x:c>
    </x:row>
    <x:row r="708" ht="34" customHeight="1">
      <x:c r="A708" s="55" t="str">
        <x:v>Marion Maréchal</x:v>
      </x:c>
      <x:c r="B708" s="55" t="str">
        <x:v>Digital Omnibus</x:v>
      </x:c>
      <x:c r="C708" s="62" t="str">
        <x:v>Amendment 844: proposed Data Act Art32v(1)(da)</x:v>
      </x:c>
      <x:c r="D708" s="66" t="n">
        <x:f>IF(INDEX('MEP amendments'!$AE$7:$AE$315,MATCH($M708,'MEP amendments'!$AD$7:$AD$315,0))=1,INDEX('MEP amendments'!$P$7:$P$315,MATCH($M708,'MEP amendments'!$AD$7:$AD$315,0)),"")</x:f>
        <x:v>2</x:v>
      </x:c>
      <x:c r="E708" s="55" t="n">
        <x:f>IF(AND(ISNUMBER(D708),INDEX('MEP amendments'!$T$7:$T$315,MATCH($M708,'MEP amendments'!$AD$7:$AD$315,0))="Yes"),1,0)</x:f>
        <x:v>1</x:v>
      </x:c>
      <x:c r="F708" s="55" t="str">
        <x:f>INDEX('MEP amendments'!$S$7:$S$315,MATCH($M708,'MEP amendments'!$AD$7:$AD$315,0))</x:f>
        <x:v>High</x:v>
      </x:c>
      <x:c r="G708" s="55" t="n">
        <x:f>COUNTIFS($A$7:$A$1047,A708,$B$7:$B$1047,B708,$E$7:$E$1047,1)</x:f>
        <x:v>54</x:v>
      </x:c>
      <x:c r="H708" s="68" t="n">
        <x:f>IF(E708=1,D708/G708,"")</x:f>
        <x:v>0.037037037037037035</x:v>
      </x:c>
      <x:c r="I708" s="55" t="n">
        <x:f>IF(AND(E708=1,COUNTIFS($A$7:A708,A708,$B$7:B708,B708,$E$7:E708,1)=1),1,0)</x:f>
        <x:v>0</x:v>
      </x:c>
      <x:c r="J708" s="64" t="str">
        <x:v>Official amendment</x:v>
      </x:c>
      <x:c r="K708" s="62" t="str">
        <x:v>Named joint proposers/signatories</x:v>
      </x:c>
      <x:c r="L708" s="55" t="str">
        <x:v>No</x:v>
      </x:c>
      <x:c r="M708" s="55" t="str">
        <x:v>PET-MEP-176</x:v>
      </x:c>
    </x:row>
    <x:row r="709" ht="34" customHeight="1">
      <x:c r="A709" s="60" t="str">
        <x:v>Marion Maréchal</x:v>
      </x:c>
      <x:c r="B709" s="60" t="str">
        <x:v>Digital Omnibus</x:v>
      </x:c>
      <x:c r="C709" s="61" t="str">
        <x:v>Amendment 845: proposed Data Act Art32v(1)(db), justification</x:v>
      </x:c>
      <x:c r="D709" s="65" t="n">
        <x:f>IF(INDEX('MEP amendments'!$AE$7:$AE$315,MATCH($M709,'MEP amendments'!$AD$7:$AD$315,0))=1,INDEX('MEP amendments'!$P$7:$P$315,MATCH($M709,'MEP amendments'!$AD$7:$AD$315,0)),"")</x:f>
        <x:v>0</x:v>
      </x:c>
      <x:c r="E709" s="60" t="n">
        <x:f>IF(AND(ISNUMBER(D709),INDEX('MEP amendments'!$T$7:$T$315,MATCH($M709,'MEP amendments'!$AD$7:$AD$315,0))="Yes"),1,0)</x:f>
        <x:v>1</x:v>
      </x:c>
      <x:c r="F709" s="60" t="str">
        <x:f>INDEX('MEP amendments'!$S$7:$S$315,MATCH($M709,'MEP amendments'!$AD$7:$AD$315,0))</x:f>
        <x:v>Medium</x:v>
      </x:c>
      <x:c r="G709" s="60" t="n">
        <x:f>COUNTIFS($A$7:$A$1047,A709,$B$7:$B$1047,B709,$E$7:$E$1047,1)</x:f>
        <x:v>54</x:v>
      </x:c>
      <x:c r="H709" s="67" t="n">
        <x:f>IF(E709=1,D709/G709,"")</x:f>
        <x:v>0</x:v>
      </x:c>
      <x:c r="I709" s="60" t="n">
        <x:f>IF(AND(E709=1,COUNTIFS($A$7:A709,A709,$B$7:B709,B709,$E$7:E709,1)=1),1,0)</x:f>
        <x:v>0</x:v>
      </x:c>
      <x:c r="J709" s="63" t="str">
        <x:v>Official amendment</x:v>
      </x:c>
      <x:c r="K709" s="61" t="str">
        <x:v>Named joint proposers/signatories</x:v>
      </x:c>
      <x:c r="L709" s="60" t="str">
        <x:v>No</x:v>
      </x:c>
      <x:c r="M709" s="60" t="str">
        <x:v>PET-MEP-177</x:v>
      </x:c>
    </x:row>
    <x:row r="710" ht="34" customHeight="1">
      <x:c r="A710" s="55" t="str">
        <x:v>Marion Maréchal</x:v>
      </x:c>
      <x:c r="B710" s="55" t="str">
        <x:v>Digital Omnibus</x:v>
      </x:c>
      <x:c r="C710" s="62" t="str">
        <x:v>Amendment 860: proposed Data Act Art32x(7)</x:v>
      </x:c>
      <x:c r="D710" s="66" t="n">
        <x:f>IF(INDEX('MEP amendments'!$AE$7:$AE$315,MATCH($M710,'MEP amendments'!$AD$7:$AD$315,0))=1,INDEX('MEP amendments'!$P$7:$P$315,MATCH($M710,'MEP amendments'!$AD$7:$AD$315,0)),"")</x:f>
        <x:v>0</x:v>
      </x:c>
      <x:c r="E710" s="55" t="n">
        <x:f>IF(AND(ISNUMBER(D710),INDEX('MEP amendments'!$T$7:$T$315,MATCH($M710,'MEP amendments'!$AD$7:$AD$315,0))="Yes"),1,0)</x:f>
        <x:v>1</x:v>
      </x:c>
      <x:c r="F710" s="55" t="str">
        <x:f>INDEX('MEP amendments'!$S$7:$S$315,MATCH($M710,'MEP amendments'!$AD$7:$AD$315,0))</x:f>
        <x:v>Medium</x:v>
      </x:c>
      <x:c r="G710" s="55" t="n">
        <x:f>COUNTIFS($A$7:$A$1047,A710,$B$7:$B$1047,B710,$E$7:$E$1047,1)</x:f>
        <x:v>54</x:v>
      </x:c>
      <x:c r="H710" s="68" t="n">
        <x:f>IF(E710=1,D710/G710,"")</x:f>
        <x:v>0</x:v>
      </x:c>
      <x:c r="I710" s="55" t="n">
        <x:f>IF(AND(E710=1,COUNTIFS($A$7:A710,A710,$B$7:B710,B710,$E$7:E710,1)=1),1,0)</x:f>
        <x:v>0</x:v>
      </x:c>
      <x:c r="J710" s="64" t="str">
        <x:v>Official amendment</x:v>
      </x:c>
      <x:c r="K710" s="62" t="str">
        <x:v>Named joint proposers/signatories</x:v>
      </x:c>
      <x:c r="L710" s="55" t="str">
        <x:v>No</x:v>
      </x:c>
      <x:c r="M710" s="55" t="str">
        <x:v>PET-MEP-179</x:v>
      </x:c>
    </x:row>
    <x:row r="711" ht="34" customHeight="1">
      <x:c r="A711" s="60" t="str">
        <x:v>Marion Maréchal</x:v>
      </x:c>
      <x:c r="B711" s="60" t="str">
        <x:v>Digital Omnibus</x:v>
      </x:c>
      <x:c r="C711" s="61" t="str">
        <x:v>Amendment 864: proposed Data Act Art32z(4)(ea)</x:v>
      </x:c>
      <x:c r="D711" s="65" t="n">
        <x:f>IF(INDEX('MEP amendments'!$AE$7:$AE$315,MATCH($M711,'MEP amendments'!$AD$7:$AD$315,0))=1,INDEX('MEP amendments'!$P$7:$P$315,MATCH($M711,'MEP amendments'!$AD$7:$AD$315,0)),"")</x:f>
        <x:v>1</x:v>
      </x:c>
      <x:c r="E711" s="60" t="n">
        <x:f>IF(AND(ISNUMBER(D711),INDEX('MEP amendments'!$T$7:$T$315,MATCH($M711,'MEP amendments'!$AD$7:$AD$315,0))="Yes"),1,0)</x:f>
        <x:v>1</x:v>
      </x:c>
      <x:c r="F711" s="60" t="str">
        <x:f>INDEX('MEP amendments'!$S$7:$S$315,MATCH($M711,'MEP amendments'!$AD$7:$AD$315,0))</x:f>
        <x:v>High</x:v>
      </x:c>
      <x:c r="G711" s="60" t="n">
        <x:f>COUNTIFS($A$7:$A$1047,A711,$B$7:$B$1047,B711,$E$7:$E$1047,1)</x:f>
        <x:v>54</x:v>
      </x:c>
      <x:c r="H711" s="67" t="n">
        <x:f>IF(E711=1,D711/G711,"")</x:f>
        <x:v>0.018518518518518517</x:v>
      </x:c>
      <x:c r="I711" s="60" t="n">
        <x:f>IF(AND(E711=1,COUNTIFS($A$7:A711,A711,$B$7:B711,B711,$E$7:E711,1)=1),1,0)</x:f>
        <x:v>0</x:v>
      </x:c>
      <x:c r="J711" s="63" t="str">
        <x:v>Official amendment</x:v>
      </x:c>
      <x:c r="K711" s="61" t="str">
        <x:v>Named joint proposers/signatories</x:v>
      </x:c>
      <x:c r="L711" s="60" t="str">
        <x:v>No</x:v>
      </x:c>
      <x:c r="M711" s="60" t="str">
        <x:v>PET-MEP-181</x:v>
      </x:c>
    </x:row>
    <x:row r="712" ht="34" customHeight="1">
      <x:c r="A712" s="55" t="str">
        <x:v>Marion Maréchal</x:v>
      </x:c>
      <x:c r="B712" s="55" t="str">
        <x:v>Digital Omnibus</x:v>
      </x:c>
      <x:c r="C712" s="62" t="str">
        <x:v>Amendment 877: proposed Data Act Art40(6a)</x:v>
      </x:c>
      <x:c r="D712" s="66" t="n">
        <x:f>IF(INDEX('MEP amendments'!$AE$7:$AE$315,MATCH($M712,'MEP amendments'!$AD$7:$AD$315,0))=1,INDEX('MEP amendments'!$P$7:$P$315,MATCH($M712,'MEP amendments'!$AD$7:$AD$315,0)),"")</x:f>
        <x:v>1</x:v>
      </x:c>
      <x:c r="E712" s="55" t="n">
        <x:f>IF(AND(ISNUMBER(D712),INDEX('MEP amendments'!$T$7:$T$315,MATCH($M712,'MEP amendments'!$AD$7:$AD$315,0))="Yes"),1,0)</x:f>
        <x:v>1</x:v>
      </x:c>
      <x:c r="F712" s="55" t="str">
        <x:f>INDEX('MEP amendments'!$S$7:$S$315,MATCH($M712,'MEP amendments'!$AD$7:$AD$315,0))</x:f>
        <x:v>Medium</x:v>
      </x:c>
      <x:c r="G712" s="55" t="n">
        <x:f>COUNTIFS($A$7:$A$1047,A712,$B$7:$B$1047,B712,$E$7:$E$1047,1)</x:f>
        <x:v>54</x:v>
      </x:c>
      <x:c r="H712" s="68" t="n">
        <x:f>IF(E712=1,D712/G712,"")</x:f>
        <x:v>0.018518518518518517</x:v>
      </x:c>
      <x:c r="I712" s="55" t="n">
        <x:f>IF(AND(E712=1,COUNTIFS($A$7:A712,A712,$B$7:B712,B712,$E$7:E712,1)=1),1,0)</x:f>
        <x:v>0</x:v>
      </x:c>
      <x:c r="J712" s="64" t="str">
        <x:v>Official amendment</x:v>
      </x:c>
      <x:c r="K712" s="62" t="str">
        <x:v>Named joint proposers/signatories</x:v>
      </x:c>
      <x:c r="L712" s="55" t="str">
        <x:v>No</x:v>
      </x:c>
      <x:c r="M712" s="55" t="str">
        <x:v>PET-MEP-182</x:v>
      </x:c>
    </x:row>
    <x:row r="713" ht="34" customHeight="1">
      <x:c r="A713" s="60" t="str">
        <x:v>Marion Maréchal</x:v>
      </x:c>
      <x:c r="B713" s="60" t="str">
        <x:v>Digital Omnibus</x:v>
      </x:c>
      <x:c r="C713" s="61" t="str">
        <x:v>Amendment 897: proposed Data Act Art42(1)(da)</x:v>
      </x:c>
      <x:c r="D713" s="65" t="n">
        <x:f>IF(INDEX('MEP amendments'!$AE$7:$AE$315,MATCH($M713,'MEP amendments'!$AD$7:$AD$315,0))=1,INDEX('MEP amendments'!$P$7:$P$315,MATCH($M713,'MEP amendments'!$AD$7:$AD$315,0)),"")</x:f>
        <x:v>2</x:v>
      </x:c>
      <x:c r="E713" s="60" t="n">
        <x:f>IF(AND(ISNUMBER(D713),INDEX('MEP amendments'!$T$7:$T$315,MATCH($M713,'MEP amendments'!$AD$7:$AD$315,0))="Yes"),1,0)</x:f>
        <x:v>1</x:v>
      </x:c>
      <x:c r="F713" s="60" t="str">
        <x:f>INDEX('MEP amendments'!$S$7:$S$315,MATCH($M713,'MEP amendments'!$AD$7:$AD$315,0))</x:f>
        <x:v>High</x:v>
      </x:c>
      <x:c r="G713" s="60" t="n">
        <x:f>COUNTIFS($A$7:$A$1047,A713,$B$7:$B$1047,B713,$E$7:$E$1047,1)</x:f>
        <x:v>54</x:v>
      </x:c>
      <x:c r="H713" s="67" t="n">
        <x:f>IF(E713=1,D713/G713,"")</x:f>
        <x:v>0.037037037037037035</x:v>
      </x:c>
      <x:c r="I713" s="60" t="n">
        <x:f>IF(AND(E713=1,COUNTIFS($A$7:A713,A713,$B$7:B713,B713,$E$7:E713,1)=1),1,0)</x:f>
        <x:v>0</x:v>
      </x:c>
      <x:c r="J713" s="63" t="str">
        <x:v>Official amendment</x:v>
      </x:c>
      <x:c r="K713" s="61" t="str">
        <x:v>Named joint proposers/signatories</x:v>
      </x:c>
      <x:c r="L713" s="60" t="str">
        <x:v>No</x:v>
      </x:c>
      <x:c r="M713" s="60" t="str">
        <x:v>PET-MEP-183</x:v>
      </x:c>
    </x:row>
    <x:row r="714" ht="34" customHeight="1">
      <x:c r="A714" s="55" t="str">
        <x:v>Marion Maréchal</x:v>
      </x:c>
      <x:c r="B714" s="55" t="str">
        <x:v>Digital Omnibus</x:v>
      </x:c>
      <x:c r="C714" s="62" t="str">
        <x:v>Amendment 933: GDPR Art4(5), rather than proposed Art4(1) change</x:v>
      </x:c>
      <x:c r="D714" s="66" t="n">
        <x:f>IF(INDEX('MEP amendments'!$AE$7:$AE$315,MATCH($M714,'MEP amendments'!$AD$7:$AD$315,0))=1,INDEX('MEP amendments'!$P$7:$P$315,MATCH($M714,'MEP amendments'!$AD$7:$AD$315,0)),"")</x:f>
        <x:v>0</x:v>
      </x:c>
      <x:c r="E714" s="55" t="n">
        <x:f>IF(AND(ISNUMBER(D714),INDEX('MEP amendments'!$T$7:$T$315,MATCH($M714,'MEP amendments'!$AD$7:$AD$315,0))="Yes"),1,0)</x:f>
        <x:v>1</x:v>
      </x:c>
      <x:c r="F714" s="55" t="str">
        <x:f>INDEX('MEP amendments'!$S$7:$S$315,MATCH($M714,'MEP amendments'!$AD$7:$AD$315,0))</x:f>
        <x:v>Medium</x:v>
      </x:c>
      <x:c r="G714" s="55" t="n">
        <x:f>COUNTIFS($A$7:$A$1047,A714,$B$7:$B$1047,B714,$E$7:$E$1047,1)</x:f>
        <x:v>54</x:v>
      </x:c>
      <x:c r="H714" s="68" t="n">
        <x:f>IF(E714=1,D714/G714,"")</x:f>
        <x:v>0</x:v>
      </x:c>
      <x:c r="I714" s="55" t="n">
        <x:f>IF(AND(E714=1,COUNTIFS($A$7:A714,A714,$B$7:B714,B714,$E$7:E714,1)=1),1,0)</x:f>
        <x:v>0</x:v>
      </x:c>
      <x:c r="J714" s="64" t="str">
        <x:v>Official amendment</x:v>
      </x:c>
      <x:c r="K714" s="62" t="str">
        <x:v>Named joint proposers/signatories</x:v>
      </x:c>
      <x:c r="L714" s="55" t="str">
        <x:v>No</x:v>
      </x:c>
      <x:c r="M714" s="55" t="str">
        <x:v>PET-MEP-186</x:v>
      </x:c>
    </x:row>
    <x:row r="715" ht="34" customHeight="1">
      <x:c r="A715" s="60" t="str">
        <x:v>Marion Maréchal</x:v>
      </x:c>
      <x:c r="B715" s="60" t="str">
        <x:v>Digital Omnibus</x:v>
      </x:c>
      <x:c r="C715" s="61" t="str">
        <x:v>Amendment 935: proposed GDPR Art4(1) addition; justification</x:v>
      </x:c>
      <x:c r="D715" s="65" t="str">
        <x:f>IF(INDEX('MEP amendments'!$AE$7:$AE$315,MATCH($M715,'MEP amendments'!$AD$7:$AD$315,0))=1,INDEX('MEP amendments'!$P$7:$P$315,MATCH($M715,'MEP amendments'!$AD$7:$AD$315,0)),"")</x:f>
      </x:c>
      <x:c r="E715" s="60" t="n">
        <x:f>IF(AND(ISNUMBER(D715),INDEX('MEP amendments'!$T$7:$T$315,MATCH($M715,'MEP amendments'!$AD$7:$AD$315,0))="Yes"),1,0)</x:f>
        <x:v>0</x:v>
      </x:c>
      <x:c r="F715" s="60" t="str">
        <x:f>INDEX('MEP amendments'!$S$7:$S$315,MATCH($M715,'MEP amendments'!$AD$7:$AD$315,0))</x:f>
        <x:v>Medium</x:v>
      </x:c>
      <x:c r="G715" s="60" t="n">
        <x:f>COUNTIFS($A$7:$A$1047,A715,$B$7:$B$1047,B715,$E$7:$E$1047,1)</x:f>
        <x:v>54</x:v>
      </x:c>
      <x:c r="H715" s="67" t="str">
        <x:f>IF(E715=1,D715/G715,"")</x:f>
      </x:c>
      <x:c r="I715" s="60" t="n">
        <x:f>IF(AND(E715=1,COUNTIFS($A$7:A715,A715,$B$7:B715,B715,$E$7:E715,1)=1),1,0)</x:f>
        <x:v>0</x:v>
      </x:c>
      <x:c r="J715" s="63" t="str">
        <x:v>Official amendment</x:v>
      </x:c>
      <x:c r="K715" s="61" t="str">
        <x:v>Named joint proposers/signatories</x:v>
      </x:c>
      <x:c r="L715" s="60" t="str">
        <x:v>No</x:v>
      </x:c>
      <x:c r="M715" s="60" t="str">
        <x:v>PET-MEP-187</x:v>
      </x:c>
    </x:row>
    <x:row r="716" ht="34" customHeight="1">
      <x:c r="A716" s="55" t="str">
        <x:v>Marion Maréchal</x:v>
      </x:c>
      <x:c r="B716" s="55" t="str">
        <x:v>Digital Omnibus</x:v>
      </x:c>
      <x:c r="C716" s="62" t="str">
        <x:v>Amendment 986: new GDPR Art4(38c)</x:v>
      </x:c>
      <x:c r="D716" s="66" t="n">
        <x:f>IF(INDEX('MEP amendments'!$AE$7:$AE$315,MATCH($M716,'MEP amendments'!$AD$7:$AD$315,0))=1,INDEX('MEP amendments'!$P$7:$P$315,MATCH($M716,'MEP amendments'!$AD$7:$AD$315,0)),"")</x:f>
        <x:v>0</x:v>
      </x:c>
      <x:c r="E716" s="55" t="n">
        <x:f>IF(AND(ISNUMBER(D716),INDEX('MEP amendments'!$T$7:$T$315,MATCH($M716,'MEP amendments'!$AD$7:$AD$315,0))="Yes"),1,0)</x:f>
        <x:v>1</x:v>
      </x:c>
      <x:c r="F716" s="55" t="str">
        <x:f>INDEX('MEP amendments'!$S$7:$S$315,MATCH($M716,'MEP amendments'!$AD$7:$AD$315,0))</x:f>
        <x:v>Medium</x:v>
      </x:c>
      <x:c r="G716" s="55" t="n">
        <x:f>COUNTIFS($A$7:$A$1047,A716,$B$7:$B$1047,B716,$E$7:$E$1047,1)</x:f>
        <x:v>54</x:v>
      </x:c>
      <x:c r="H716" s="68" t="n">
        <x:f>IF(E716=1,D716/G716,"")</x:f>
        <x:v>0</x:v>
      </x:c>
      <x:c r="I716" s="55" t="n">
        <x:f>IF(AND(E716=1,COUNTIFS($A$7:A716,A716,$B$7:B716,B716,$E$7:E716,1)=1),1,0)</x:f>
        <x:v>0</x:v>
      </x:c>
      <x:c r="J716" s="64" t="str">
        <x:v>Official amendment</x:v>
      </x:c>
      <x:c r="K716" s="62" t="str">
        <x:v>Named joint proposers/signatories</x:v>
      </x:c>
      <x:c r="L716" s="55" t="str">
        <x:v>No</x:v>
      </x:c>
      <x:c r="M716" s="55" t="str">
        <x:v>PET-MEP-192</x:v>
      </x:c>
    </x:row>
    <x:row r="717" ht="34" customHeight="1">
      <x:c r="A717" s="60" t="str">
        <x:v>Marion Maréchal</x:v>
      </x:c>
      <x:c r="B717" s="60" t="str">
        <x:v>Digital Omnibus</x:v>
      </x:c>
      <x:c r="C717" s="61" t="str">
        <x:v>Amendment 988: new GDPR Art4(38d)</x:v>
      </x:c>
      <x:c r="D717" s="65" t="n">
        <x:f>IF(INDEX('MEP amendments'!$AE$7:$AE$315,MATCH($M717,'MEP amendments'!$AD$7:$AD$315,0))=1,INDEX('MEP amendments'!$P$7:$P$315,MATCH($M717,'MEP amendments'!$AD$7:$AD$315,0)),"")</x:f>
        <x:v>1</x:v>
      </x:c>
      <x:c r="E717" s="60" t="n">
        <x:f>IF(AND(ISNUMBER(D717),INDEX('MEP amendments'!$T$7:$T$315,MATCH($M717,'MEP amendments'!$AD$7:$AD$315,0))="Yes"),1,0)</x:f>
        <x:v>1</x:v>
      </x:c>
      <x:c r="F717" s="60" t="str">
        <x:f>INDEX('MEP amendments'!$S$7:$S$315,MATCH($M717,'MEP amendments'!$AD$7:$AD$315,0))</x:f>
        <x:v>High</x:v>
      </x:c>
      <x:c r="G717" s="60" t="n">
        <x:f>COUNTIFS($A$7:$A$1047,A717,$B$7:$B$1047,B717,$E$7:$E$1047,1)</x:f>
        <x:v>54</x:v>
      </x:c>
      <x:c r="H717" s="67" t="n">
        <x:f>IF(E717=1,D717/G717,"")</x:f>
        <x:v>0.018518518518518517</x:v>
      </x:c>
      <x:c r="I717" s="60" t="n">
        <x:f>IF(AND(E717=1,COUNTIFS($A$7:A717,A717,$B$7:B717,B717,$E$7:E717,1)=1),1,0)</x:f>
        <x:v>0</x:v>
      </x:c>
      <x:c r="J717" s="63" t="str">
        <x:v>Official amendment</x:v>
      </x:c>
      <x:c r="K717" s="61" t="str">
        <x:v>Named joint proposers/signatories</x:v>
      </x:c>
      <x:c r="L717" s="60" t="str">
        <x:v>No</x:v>
      </x:c>
      <x:c r="M717" s="60" t="str">
        <x:v>PET-MEP-193</x:v>
      </x:c>
    </x:row>
    <x:row r="718" ht="34" customHeight="1">
      <x:c r="A718" s="55" t="str">
        <x:v>Marion Maréchal</x:v>
      </x:c>
      <x:c r="B718" s="55" t="str">
        <x:v>Digital Omnibus</x:v>
      </x:c>
      <x:c r="C718" s="62" t="str">
        <x:v>Amendment 1015: new GDPR Art6(4a)</x:v>
      </x:c>
      <x:c r="D718" s="66" t="n">
        <x:f>IF(INDEX('MEP amendments'!$AE$7:$AE$315,MATCH($M718,'MEP amendments'!$AD$7:$AD$315,0))=1,INDEX('MEP amendments'!$P$7:$P$315,MATCH($M718,'MEP amendments'!$AD$7:$AD$315,0)),"")</x:f>
        <x:v>1</x:v>
      </x:c>
      <x:c r="E718" s="55" t="n">
        <x:f>IF(AND(ISNUMBER(D718),INDEX('MEP amendments'!$T$7:$T$315,MATCH($M718,'MEP amendments'!$AD$7:$AD$315,0))="Yes"),1,0)</x:f>
        <x:v>1</x:v>
      </x:c>
      <x:c r="F718" s="55" t="str">
        <x:f>INDEX('MEP amendments'!$S$7:$S$315,MATCH($M718,'MEP amendments'!$AD$7:$AD$315,0))</x:f>
        <x:v>High</x:v>
      </x:c>
      <x:c r="G718" s="55" t="n">
        <x:f>COUNTIFS($A$7:$A$1047,A718,$B$7:$B$1047,B718,$E$7:$E$1047,1)</x:f>
        <x:v>54</x:v>
      </x:c>
      <x:c r="H718" s="68" t="n">
        <x:f>IF(E718=1,D718/G718,"")</x:f>
        <x:v>0.018518518518518517</x:v>
      </x:c>
      <x:c r="I718" s="55" t="n">
        <x:f>IF(AND(E718=1,COUNTIFS($A$7:A718,A718,$B$7:B718,B718,$E$7:E718,1)=1),1,0)</x:f>
        <x:v>0</x:v>
      </x:c>
      <x:c r="J718" s="64" t="str">
        <x:v>Official amendment</x:v>
      </x:c>
      <x:c r="K718" s="62" t="str">
        <x:v>Named joint proposers/signatories</x:v>
      </x:c>
      <x:c r="L718" s="55" t="str">
        <x:v>No</x:v>
      </x:c>
      <x:c r="M718" s="55" t="str">
        <x:v>PET-MEP-195</x:v>
      </x:c>
    </x:row>
    <x:row r="719" ht="34" customHeight="1">
      <x:c r="A719" s="60" t="str">
        <x:v>Marion Maréchal</x:v>
      </x:c>
      <x:c r="B719" s="60" t="str">
        <x:v>Digital Omnibus</x:v>
      </x:c>
      <x:c r="C719" s="61" t="str">
        <x:v>Amendment 1016: new GDPR Art6(4b)</x:v>
      </x:c>
      <x:c r="D719" s="65" t="n">
        <x:f>IF(INDEX('MEP amendments'!$AE$7:$AE$315,MATCH($M719,'MEP amendments'!$AD$7:$AD$315,0))=1,INDEX('MEP amendments'!$P$7:$P$315,MATCH($M719,'MEP amendments'!$AD$7:$AD$315,0)),"")</x:f>
        <x:v>1</x:v>
      </x:c>
      <x:c r="E719" s="60" t="n">
        <x:f>IF(AND(ISNUMBER(D719),INDEX('MEP amendments'!$T$7:$T$315,MATCH($M719,'MEP amendments'!$AD$7:$AD$315,0))="Yes"),1,0)</x:f>
        <x:v>1</x:v>
      </x:c>
      <x:c r="F719" s="60" t="str">
        <x:f>INDEX('MEP amendments'!$S$7:$S$315,MATCH($M719,'MEP amendments'!$AD$7:$AD$315,0))</x:f>
        <x:v>High</x:v>
      </x:c>
      <x:c r="G719" s="60" t="n">
        <x:f>COUNTIFS($A$7:$A$1047,A719,$B$7:$B$1047,B719,$E$7:$E$1047,1)</x:f>
        <x:v>54</x:v>
      </x:c>
      <x:c r="H719" s="67" t="n">
        <x:f>IF(E719=1,D719/G719,"")</x:f>
        <x:v>0.018518518518518517</x:v>
      </x:c>
      <x:c r="I719" s="60" t="n">
        <x:f>IF(AND(E719=1,COUNTIFS($A$7:A719,A719,$B$7:B719,B719,$E$7:E719,1)=1),1,0)</x:f>
        <x:v>0</x:v>
      </x:c>
      <x:c r="J719" s="63" t="str">
        <x:v>Official amendment</x:v>
      </x:c>
      <x:c r="K719" s="61" t="str">
        <x:v>Named joint proposers/signatories</x:v>
      </x:c>
      <x:c r="L719" s="60" t="str">
        <x:v>No</x:v>
      </x:c>
      <x:c r="M719" s="60" t="str">
        <x:v>PET-MEP-196</x:v>
      </x:c>
    </x:row>
    <x:row r="720" ht="34" customHeight="1">
      <x:c r="A720" s="55" t="str">
        <x:v>Marion Maréchal</x:v>
      </x:c>
      <x:c r="B720" s="55" t="str">
        <x:v>Digital Omnibus</x:v>
      </x:c>
      <x:c r="C720" s="62" t="str">
        <x:v>GDPR Article 9(5); proposal Article 3(1)(3)(b)</x:v>
      </x:c>
      <x:c r="D720" s="66" t="n">
        <x:f>IF(INDEX('MEP amendments'!$AE$7:$AE$315,MATCH($M720,'MEP amendments'!$AD$7:$AD$315,0))=1,INDEX('MEP amendments'!$P$7:$P$315,MATCH($M720,'MEP amendments'!$AD$7:$AD$315,0)),"")</x:f>
        <x:v>1</x:v>
      </x:c>
      <x:c r="E720" s="55" t="n">
        <x:f>IF(AND(ISNUMBER(D720),INDEX('MEP amendments'!$T$7:$T$315,MATCH($M720,'MEP amendments'!$AD$7:$AD$315,0))="Yes"),1,0)</x:f>
        <x:v>1</x:v>
      </x:c>
      <x:c r="F720" s="55" t="str">
        <x:f>INDEX('MEP amendments'!$S$7:$S$315,MATCH($M720,'MEP amendments'!$AD$7:$AD$315,0))</x:f>
        <x:v>High</x:v>
      </x:c>
      <x:c r="G720" s="55" t="n">
        <x:f>COUNTIFS($A$7:$A$1047,A720,$B$7:$B$1047,B720,$E$7:$E$1047,1)</x:f>
        <x:v>54</x:v>
      </x:c>
      <x:c r="H720" s="68" t="n">
        <x:f>IF(E720=1,D720/G720,"")</x:f>
        <x:v>0.018518518518518517</x:v>
      </x:c>
      <x:c r="I720" s="55" t="n">
        <x:f>IF(AND(E720=1,COUNTIFS($A$7:A720,A720,$B$7:B720,B720,$E$7:E720,1)=1),1,0)</x:f>
        <x:v>0</x:v>
      </x:c>
      <x:c r="J720" s="64" t="str">
        <x:v>Official amendment</x:v>
      </x:c>
      <x:c r="K720" s="62" t="str">
        <x:v>Named joint proposers/signatories</x:v>
      </x:c>
      <x:c r="L720" s="55" t="str">
        <x:v>No</x:v>
      </x:c>
      <x:c r="M720" s="55" t="str">
        <x:v>PET-MEP-203</x:v>
      </x:c>
    </x:row>
    <x:row r="721" ht="34" customHeight="1">
      <x:c r="A721" s="60" t="str">
        <x:v>Marion Maréchal</x:v>
      </x:c>
      <x:c r="B721" s="60" t="str">
        <x:v>Digital Omnibus</x:v>
      </x:c>
      <x:c r="C721" s="61" t="str">
        <x:v>New GDPR Article 29a; proposal Article 3(1)(7b)</x:v>
      </x:c>
      <x:c r="D721" s="65" t="n">
        <x:f>IF(INDEX('MEP amendments'!$AE$7:$AE$315,MATCH($M721,'MEP amendments'!$AD$7:$AD$315,0))=1,INDEX('MEP amendments'!$P$7:$P$315,MATCH($M721,'MEP amendments'!$AD$7:$AD$315,0)),"")</x:f>
        <x:v>1</x:v>
      </x:c>
      <x:c r="E721" s="60" t="n">
        <x:f>IF(AND(ISNUMBER(D721),INDEX('MEP amendments'!$T$7:$T$315,MATCH($M721,'MEP amendments'!$AD$7:$AD$315,0))="Yes"),1,0)</x:f>
        <x:v>1</x:v>
      </x:c>
      <x:c r="F721" s="60" t="str">
        <x:f>INDEX('MEP amendments'!$S$7:$S$315,MATCH($M721,'MEP amendments'!$AD$7:$AD$315,0))</x:f>
        <x:v>Medium</x:v>
      </x:c>
      <x:c r="G721" s="60" t="n">
        <x:f>COUNTIFS($A$7:$A$1047,A721,$B$7:$B$1047,B721,$E$7:$E$1047,1)</x:f>
        <x:v>54</x:v>
      </x:c>
      <x:c r="H721" s="67" t="n">
        <x:f>IF(E721=1,D721/G721,"")</x:f>
        <x:v>0.018518518518518517</x:v>
      </x:c>
      <x:c r="I721" s="60" t="n">
        <x:f>IF(AND(E721=1,COUNTIFS($A$7:A721,A721,$B$7:B721,B721,$E$7:E721,1)=1),1,0)</x:f>
        <x:v>0</x:v>
      </x:c>
      <x:c r="J721" s="63" t="str">
        <x:v>Official amendment</x:v>
      </x:c>
      <x:c r="K721" s="61" t="str">
        <x:v>Named joint proposers/signatories</x:v>
      </x:c>
      <x:c r="L721" s="60" t="str">
        <x:v>No</x:v>
      </x:c>
      <x:c r="M721" s="60" t="str">
        <x:v>PET-MEP-209</x:v>
      </x:c>
    </x:row>
    <x:row r="722" ht="34" customHeight="1">
      <x:c r="A722" s="55" t="str">
        <x:v>Marion Maréchal</x:v>
      </x:c>
      <x:c r="B722" s="55" t="str">
        <x:v>Digital Omnibus</x:v>
      </x:c>
      <x:c r="C722" s="62" t="str">
        <x:v>GDPR Article 33(6); proposal Article 3(1)(8)(c)</x:v>
      </x:c>
      <x:c r="D722" s="66" t="n">
        <x:f>IF(INDEX('MEP amendments'!$AE$7:$AE$315,MATCH($M722,'MEP amendments'!$AD$7:$AD$315,0))=1,INDEX('MEP amendments'!$P$7:$P$315,MATCH($M722,'MEP amendments'!$AD$7:$AD$315,0)),"")</x:f>
        <x:v>1</x:v>
      </x:c>
      <x:c r="E722" s="55" t="n">
        <x:f>IF(AND(ISNUMBER(D722),INDEX('MEP amendments'!$T$7:$T$315,MATCH($M722,'MEP amendments'!$AD$7:$AD$315,0))="Yes"),1,0)</x:f>
        <x:v>1</x:v>
      </x:c>
      <x:c r="F722" s="55" t="str">
        <x:f>INDEX('MEP amendments'!$S$7:$S$315,MATCH($M722,'MEP amendments'!$AD$7:$AD$315,0))</x:f>
        <x:v>High</x:v>
      </x:c>
      <x:c r="G722" s="55" t="n">
        <x:f>COUNTIFS($A$7:$A$1047,A722,$B$7:$B$1047,B722,$E$7:$E$1047,1)</x:f>
        <x:v>54</x:v>
      </x:c>
      <x:c r="H722" s="68" t="n">
        <x:f>IF(E722=1,D722/G722,"")</x:f>
        <x:v>0.018518518518518517</x:v>
      </x:c>
      <x:c r="I722" s="55" t="n">
        <x:f>IF(AND(E722=1,COUNTIFS($A$7:A722,A722,$B$7:B722,B722,$E$7:E722,1)=1),1,0)</x:f>
        <x:v>0</x:v>
      </x:c>
      <x:c r="J722" s="64" t="str">
        <x:v>Official amendment</x:v>
      </x:c>
      <x:c r="K722" s="62" t="str">
        <x:v>Named joint proposers/signatories</x:v>
      </x:c>
      <x:c r="L722" s="55" t="str">
        <x:v>No</x:v>
      </x:c>
      <x:c r="M722" s="55" t="str">
        <x:v>PET-MEP-211</x:v>
      </x:c>
    </x:row>
    <x:row r="723" ht="34" customHeight="1">
      <x:c r="A723" s="60" t="str">
        <x:v>Marion Maréchal</x:v>
      </x:c>
      <x:c r="B723" s="60" t="str">
        <x:v>Digital Omnibus</x:v>
      </x:c>
      <x:c r="C723" s="61" t="str">
        <x:v>New GDPR Article 35(6a); proposal Article 3(1)(9)(a)</x:v>
      </x:c>
      <x:c r="D723" s="65" t="n">
        <x:f>IF(INDEX('MEP amendments'!$AE$7:$AE$315,MATCH($M723,'MEP amendments'!$AD$7:$AD$315,0))=1,INDEX('MEP amendments'!$P$7:$P$315,MATCH($M723,'MEP amendments'!$AD$7:$AD$315,0)),"")</x:f>
        <x:v>1</x:v>
      </x:c>
      <x:c r="E723" s="60" t="n">
        <x:f>IF(AND(ISNUMBER(D723),INDEX('MEP amendments'!$T$7:$T$315,MATCH($M723,'MEP amendments'!$AD$7:$AD$315,0))="Yes"),1,0)</x:f>
        <x:v>1</x:v>
      </x:c>
      <x:c r="F723" s="60" t="str">
        <x:f>INDEX('MEP amendments'!$S$7:$S$315,MATCH($M723,'MEP amendments'!$AD$7:$AD$315,0))</x:f>
        <x:v>High</x:v>
      </x:c>
      <x:c r="G723" s="60" t="n">
        <x:f>COUNTIFS($A$7:$A$1047,A723,$B$7:$B$1047,B723,$E$7:$E$1047,1)</x:f>
        <x:v>54</x:v>
      </x:c>
      <x:c r="H723" s="67" t="n">
        <x:f>IF(E723=1,D723/G723,"")</x:f>
        <x:v>0.018518518518518517</x:v>
      </x:c>
      <x:c r="I723" s="60" t="n">
        <x:f>IF(AND(E723=1,COUNTIFS($A$7:A723,A723,$B$7:B723,B723,$E$7:E723,1)=1),1,0)</x:f>
        <x:v>0</x:v>
      </x:c>
      <x:c r="J723" s="63" t="str">
        <x:v>Official amendment</x:v>
      </x:c>
      <x:c r="K723" s="61" t="str">
        <x:v>Named joint proposers/signatories</x:v>
      </x:c>
      <x:c r="L723" s="60" t="str">
        <x:v>No</x:v>
      </x:c>
      <x:c r="M723" s="60" t="str">
        <x:v>PET-MEP-213</x:v>
      </x:c>
    </x:row>
    <x:row r="724" ht="34" customHeight="1">
      <x:c r="A724" s="55" t="str">
        <x:v>Marion Maréchal</x:v>
      </x:c>
      <x:c r="B724" s="55" t="str">
        <x:v>Digital Omnibus</x:v>
      </x:c>
      <x:c r="C724" s="62" t="str">
        <x:v>Proposed GDPR Article 41a(1); proposal Article 3(1)(10)</x:v>
      </x:c>
      <x:c r="D724" s="66" t="n">
        <x:f>IF(INDEX('MEP amendments'!$AE$7:$AE$315,MATCH($M724,'MEP amendments'!$AD$7:$AD$315,0))=1,INDEX('MEP amendments'!$P$7:$P$315,MATCH($M724,'MEP amendments'!$AD$7:$AD$315,0)),"")</x:f>
        <x:v>1</x:v>
      </x:c>
      <x:c r="E724" s="55" t="n">
        <x:f>IF(AND(ISNUMBER(D724),INDEX('MEP amendments'!$T$7:$T$315,MATCH($M724,'MEP amendments'!$AD$7:$AD$315,0))="Yes"),1,0)</x:f>
        <x:v>1</x:v>
      </x:c>
      <x:c r="F724" s="55" t="str">
        <x:f>INDEX('MEP amendments'!$S$7:$S$315,MATCH($M724,'MEP amendments'!$AD$7:$AD$315,0))</x:f>
        <x:v>Medium</x:v>
      </x:c>
      <x:c r="G724" s="55" t="n">
        <x:f>COUNTIFS($A$7:$A$1047,A724,$B$7:$B$1047,B724,$E$7:$E$1047,1)</x:f>
        <x:v>54</x:v>
      </x:c>
      <x:c r="H724" s="68" t="n">
        <x:f>IF(E724=1,D724/G724,"")</x:f>
        <x:v>0.018518518518518517</x:v>
      </x:c>
      <x:c r="I724" s="55" t="n">
        <x:f>IF(AND(E724=1,COUNTIFS($A$7:A724,A724,$B$7:B724,B724,$E$7:E724,1)=1),1,0)</x:f>
        <x:v>0</x:v>
      </x:c>
      <x:c r="J724" s="64" t="str">
        <x:v>Official amendment</x:v>
      </x:c>
      <x:c r="K724" s="62" t="str">
        <x:v>Named joint proposers/signatories</x:v>
      </x:c>
      <x:c r="L724" s="55" t="str">
        <x:v>No</x:v>
      </x:c>
      <x:c r="M724" s="55" t="str">
        <x:v>PET-MEP-222</x:v>
      </x:c>
    </x:row>
    <x:row r="725" ht="34" customHeight="1">
      <x:c r="A725" s="60" t="str">
        <x:v>Marion Maréchal</x:v>
      </x:c>
      <x:c r="B725" s="60" t="str">
        <x:v>Digital Omnibus</x:v>
      </x:c>
      <x:c r="C725" s="61" t="str">
        <x:v>Amendment 1288; Article 3 – paragraph 1 – point 10 Regulation (EU) 2016/679 Article 41a – Paragraph 3</x:v>
      </x:c>
      <x:c r="D725" s="65" t="n">
        <x:f>IF(INDEX('MEP amendments'!$AE$7:$AE$315,MATCH($M725,'MEP amendments'!$AD$7:$AD$315,0))=1,INDEX('MEP amendments'!$P$7:$P$315,MATCH($M725,'MEP amendments'!$AD$7:$AD$315,0)),"")</x:f>
        <x:v>1</x:v>
      </x:c>
      <x:c r="E725" s="60" t="n">
        <x:f>IF(AND(ISNUMBER(D725),INDEX('MEP amendments'!$T$7:$T$315,MATCH($M725,'MEP amendments'!$AD$7:$AD$315,0))="Yes"),1,0)</x:f>
        <x:v>1</x:v>
      </x:c>
      <x:c r="F725" s="60" t="str">
        <x:f>INDEX('MEP amendments'!$S$7:$S$315,MATCH($M725,'MEP amendments'!$AD$7:$AD$315,0))</x:f>
        <x:v>Medium</x:v>
      </x:c>
      <x:c r="G725" s="60" t="n">
        <x:f>COUNTIFS($A$7:$A$1047,A725,$B$7:$B$1047,B725,$E$7:$E$1047,1)</x:f>
        <x:v>54</x:v>
      </x:c>
      <x:c r="H725" s="67" t="n">
        <x:f>IF(E725=1,D725/G725,"")</x:f>
        <x:v>0.018518518518518517</x:v>
      </x:c>
      <x:c r="I725" s="60" t="n">
        <x:f>IF(AND(E725=1,COUNTIFS($A$7:A725,A725,$B$7:B725,B725,$E$7:E725,1)=1),1,0)</x:f>
        <x:v>0</x:v>
      </x:c>
      <x:c r="J725" s="63" t="str">
        <x:v>Official amendment</x:v>
      </x:c>
      <x:c r="K725" s="61" t="str">
        <x:v>Named signatories to tabled amendment</x:v>
      </x:c>
      <x:c r="L725" s="60" t="str">
        <x:v>No</x:v>
      </x:c>
      <x:c r="M725" s="60" t="str">
        <x:v>PET-MEP-259</x:v>
      </x:c>
    </x:row>
    <x:row r="726" ht="34" customHeight="1">
      <x:c r="A726" s="55" t="str">
        <x:v>Marion Maréchal</x:v>
      </x:c>
      <x:c r="B726" s="55" t="str">
        <x:v>Digital Omnibus</x:v>
      </x:c>
      <x:c r="C726" s="62" t="str">
        <x:v>Amendment 1298; Article 3 – paragraph 1 – point 10 Regulation (EU) 2016/679 Article 41a – Paragraph 5</x:v>
      </x:c>
      <x:c r="D726" s="66" t="n">
        <x:f>IF(INDEX('MEP amendments'!$AE$7:$AE$315,MATCH($M726,'MEP amendments'!$AD$7:$AD$315,0))=1,INDEX('MEP amendments'!$P$7:$P$315,MATCH($M726,'MEP amendments'!$AD$7:$AD$315,0)),"")</x:f>
        <x:v>0</x:v>
      </x:c>
      <x:c r="E726" s="55" t="n">
        <x:f>IF(AND(ISNUMBER(D726),INDEX('MEP amendments'!$T$7:$T$315,MATCH($M726,'MEP amendments'!$AD$7:$AD$315,0))="Yes"),1,0)</x:f>
        <x:v>1</x:v>
      </x:c>
      <x:c r="F726" s="55" t="str">
        <x:f>INDEX('MEP amendments'!$S$7:$S$315,MATCH($M726,'MEP amendments'!$AD$7:$AD$315,0))</x:f>
        <x:v>High</x:v>
      </x:c>
      <x:c r="G726" s="55" t="n">
        <x:f>COUNTIFS($A$7:$A$1047,A726,$B$7:$B$1047,B726,$E$7:$E$1047,1)</x:f>
        <x:v>54</x:v>
      </x:c>
      <x:c r="H726" s="68" t="n">
        <x:f>IF(E726=1,D726/G726,"")</x:f>
        <x:v>0</x:v>
      </x:c>
      <x:c r="I726" s="55" t="n">
        <x:f>IF(AND(E726=1,COUNTIFS($A$7:A726,A726,$B$7:B726,B726,$E$7:E726,1)=1),1,0)</x:f>
        <x:v>0</x:v>
      </x:c>
      <x:c r="J726" s="64" t="str">
        <x:v>Official amendment</x:v>
      </x:c>
      <x:c r="K726" s="62" t="str">
        <x:v>Named signatories to tabled amendment</x:v>
      </x:c>
      <x:c r="L726" s="55" t="str">
        <x:v>No</x:v>
      </x:c>
      <x:c r="M726" s="55" t="str">
        <x:v>PET-MEP-269</x:v>
      </x:c>
    </x:row>
    <x:row r="727" ht="34" customHeight="1">
      <x:c r="A727" s="60" t="str">
        <x:v>Marion Maréchal</x:v>
      </x:c>
      <x:c r="B727" s="60" t="str">
        <x:v>Digital Omnibus</x:v>
      </x:c>
      <x:c r="C727" s="61" t="str">
        <x:v>Amendment 1301; Article 3 – paragraph 1 – point 10 a (new) Regulation (EU) 2016/679 Article 41b (new)</x:v>
      </x:c>
      <x:c r="D727" s="65" t="n">
        <x:f>IF(INDEX('MEP amendments'!$AE$7:$AE$315,MATCH($M727,'MEP amendments'!$AD$7:$AD$315,0))=1,INDEX('MEP amendments'!$P$7:$P$315,MATCH($M727,'MEP amendments'!$AD$7:$AD$315,0)),"")</x:f>
        <x:v>1</x:v>
      </x:c>
      <x:c r="E727" s="60" t="n">
        <x:f>IF(AND(ISNUMBER(D727),INDEX('MEP amendments'!$T$7:$T$315,MATCH($M727,'MEP amendments'!$AD$7:$AD$315,0))="Yes"),1,0)</x:f>
        <x:v>1</x:v>
      </x:c>
      <x:c r="F727" s="60" t="str">
        <x:f>INDEX('MEP amendments'!$S$7:$S$315,MATCH($M727,'MEP amendments'!$AD$7:$AD$315,0))</x:f>
        <x:v>High</x:v>
      </x:c>
      <x:c r="G727" s="60" t="n">
        <x:f>COUNTIFS($A$7:$A$1047,A727,$B$7:$B$1047,B727,$E$7:$E$1047,1)</x:f>
        <x:v>54</x:v>
      </x:c>
      <x:c r="H727" s="67" t="n">
        <x:f>IF(E727=1,D727/G727,"")</x:f>
        <x:v>0.018518518518518517</x:v>
      </x:c>
      <x:c r="I727" s="60" t="n">
        <x:f>IF(AND(E727=1,COUNTIFS($A$7:A727,A727,$B$7:B727,B727,$E$7:E727,1)=1),1,0)</x:f>
        <x:v>0</x:v>
      </x:c>
      <x:c r="J727" s="63" t="str">
        <x:v>Official amendment</x:v>
      </x:c>
      <x:c r="K727" s="61" t="str">
        <x:v>Named signatories to tabled amendment</x:v>
      </x:c>
      <x:c r="L727" s="60" t="str">
        <x:v>No</x:v>
      </x:c>
      <x:c r="M727" s="60" t="str">
        <x:v>PET-MEP-272</x:v>
      </x:c>
    </x:row>
    <x:row r="728" ht="34" customHeight="1">
      <x:c r="A728" s="55" t="str">
        <x:v>Marion Maréchal</x:v>
      </x:c>
      <x:c r="B728" s="55" t="str">
        <x:v>Digital Omnibus</x:v>
      </x:c>
      <x:c r="C728" s="62" t="str">
        <x:v>Amendment 1340; Article 3 – paragraph 1 – point 14 Regulation (EU) 2016/679 (GDPR) Article 70 – paragraph 1 – point hca (new)</x:v>
      </x:c>
      <x:c r="D728" s="66" t="n">
        <x:f>IF(INDEX('MEP amendments'!$AE$7:$AE$315,MATCH($M728,'MEP amendments'!$AD$7:$AD$315,0))=1,INDEX('MEP amendments'!$P$7:$P$315,MATCH($M728,'MEP amendments'!$AD$7:$AD$315,0)),"")</x:f>
        <x:v>1</x:v>
      </x:c>
      <x:c r="E728" s="55" t="n">
        <x:f>IF(AND(ISNUMBER(D728),INDEX('MEP amendments'!$T$7:$T$315,MATCH($M728,'MEP amendments'!$AD$7:$AD$315,0))="Yes"),1,0)</x:f>
        <x:v>1</x:v>
      </x:c>
      <x:c r="F728" s="55" t="str">
        <x:f>INDEX('MEP amendments'!$S$7:$S$315,MATCH($M728,'MEP amendments'!$AD$7:$AD$315,0))</x:f>
        <x:v>High</x:v>
      </x:c>
      <x:c r="G728" s="55" t="n">
        <x:f>COUNTIFS($A$7:$A$1047,A728,$B$7:$B$1047,B728,$E$7:$E$1047,1)</x:f>
        <x:v>54</x:v>
      </x:c>
      <x:c r="H728" s="68" t="n">
        <x:f>IF(E728=1,D728/G728,"")</x:f>
        <x:v>0.018518518518518517</x:v>
      </x:c>
      <x:c r="I728" s="55" t="n">
        <x:f>IF(AND(E728=1,COUNTIFS($A$7:A728,A728,$B$7:B728,B728,$E$7:E728,1)=1),1,0)</x:f>
        <x:v>0</x:v>
      </x:c>
      <x:c r="J728" s="64" t="str">
        <x:v>Official amendment</x:v>
      </x:c>
      <x:c r="K728" s="62" t="str">
        <x:v>Named signatories to tabled amendment</x:v>
      </x:c>
      <x:c r="L728" s="55" t="str">
        <x:v>No</x:v>
      </x:c>
      <x:c r="M728" s="55" t="str">
        <x:v>PET-MEP-274</x:v>
      </x:c>
    </x:row>
    <x:row r="729" ht="34" customHeight="1">
      <x:c r="A729" s="60" t="str">
        <x:v>Marion Maréchal</x:v>
      </x:c>
      <x:c r="B729" s="60" t="str">
        <x:v>Digital Omnibus</x:v>
      </x:c>
      <x:c r="C729" s="61" t="str">
        <x:v>Amendment 1392; Article 3 – paragraph 1 – point 15 Regulation (EU) 2016/679 Article 88a – paragraph 3 – point c</x:v>
      </x:c>
      <x:c r="D729" s="65" t="n">
        <x:f>IF(INDEX('MEP amendments'!$AE$7:$AE$315,MATCH($M729,'MEP amendments'!$AD$7:$AD$315,0))=1,INDEX('MEP amendments'!$P$7:$P$315,MATCH($M729,'MEP amendments'!$AD$7:$AD$315,0)),"")</x:f>
        <x:v>1</x:v>
      </x:c>
      <x:c r="E729" s="60" t="n">
        <x:f>IF(AND(ISNUMBER(D729),INDEX('MEP amendments'!$T$7:$T$315,MATCH($M729,'MEP amendments'!$AD$7:$AD$315,0))="Yes"),1,0)</x:f>
        <x:v>1</x:v>
      </x:c>
      <x:c r="F729" s="60" t="str">
        <x:f>INDEX('MEP amendments'!$S$7:$S$315,MATCH($M729,'MEP amendments'!$AD$7:$AD$315,0))</x:f>
        <x:v>High</x:v>
      </x:c>
      <x:c r="G729" s="60" t="n">
        <x:f>COUNTIFS($A$7:$A$1047,A729,$B$7:$B$1047,B729,$E$7:$E$1047,1)</x:f>
        <x:v>54</x:v>
      </x:c>
      <x:c r="H729" s="67" t="n">
        <x:f>IF(E729=1,D729/G729,"")</x:f>
        <x:v>0.018518518518518517</x:v>
      </x:c>
      <x:c r="I729" s="60" t="n">
        <x:f>IF(AND(E729=1,COUNTIFS($A$7:A729,A729,$B$7:B729,B729,$E$7:E729,1)=1),1,0)</x:f>
        <x:v>0</x:v>
      </x:c>
      <x:c r="J729" s="63" t="str">
        <x:v>Official amendment</x:v>
      </x:c>
      <x:c r="K729" s="61" t="str">
        <x:v>Named signatories to tabled amendment</x:v>
      </x:c>
      <x:c r="L729" s="60" t="str">
        <x:v>No</x:v>
      </x:c>
      <x:c r="M729" s="60" t="str">
        <x:v>PET-MEP-278</x:v>
      </x:c>
    </x:row>
    <x:row r="730" ht="34" customHeight="1">
      <x:c r="A730" s="55" t="str">
        <x:v>Marion Maréchal</x:v>
      </x:c>
      <x:c r="B730" s="55" t="str">
        <x:v>Digital Omnibus</x:v>
      </x:c>
      <x:c r="C730" s="62" t="str">
        <x:v>Amendment 1635; Article 4(1)(3)(a); Regulation (EU) 2018/1725 Article 10(2)(l)</x:v>
      </x:c>
      <x:c r="D730" s="66" t="n">
        <x:f>IF(INDEX('MEP amendments'!$AE$7:$AE$315,MATCH($M730,'MEP amendments'!$AD$7:$AD$315,0))=1,INDEX('MEP amendments'!$P$7:$P$315,MATCH($M730,'MEP amendments'!$AD$7:$AD$315,0)),"")</x:f>
        <x:v>1</x:v>
      </x:c>
      <x:c r="E730" s="55" t="n">
        <x:f>IF(AND(ISNUMBER(D730),INDEX('MEP amendments'!$T$7:$T$315,MATCH($M730,'MEP amendments'!$AD$7:$AD$315,0))="Yes"),1,0)</x:f>
        <x:v>1</x:v>
      </x:c>
      <x:c r="F730" s="55" t="str">
        <x:f>INDEX('MEP amendments'!$S$7:$S$315,MATCH($M730,'MEP amendments'!$AD$7:$AD$315,0))</x:f>
        <x:v>High</x:v>
      </x:c>
      <x:c r="G730" s="55" t="n">
        <x:f>COUNTIFS($A$7:$A$1047,A730,$B$7:$B$1047,B730,$E$7:$E$1047,1)</x:f>
        <x:v>54</x:v>
      </x:c>
      <x:c r="H730" s="68" t="n">
        <x:f>IF(E730=1,D730/G730,"")</x:f>
        <x:v>0.018518518518518517</x:v>
      </x:c>
      <x:c r="I730" s="55" t="n">
        <x:f>IF(AND(E730=1,COUNTIFS($A$7:A730,A730,$B$7:B730,B730,$E$7:E730,1)=1),1,0)</x:f>
        <x:v>0</x:v>
      </x:c>
      <x:c r="J730" s="64" t="str">
        <x:v>Official amendment</x:v>
      </x:c>
      <x:c r="K730" s="62" t="str">
        <x:v>Named signatories to tabled amendment</x:v>
      </x:c>
      <x:c r="L730" s="55" t="str">
        <x:v>No</x:v>
      </x:c>
      <x:c r="M730" s="55" t="str">
        <x:v>PET-MEP-297</x:v>
      </x:c>
    </x:row>
    <x:row r="731" ht="34" customHeight="1">
      <x:c r="A731" s="60" t="str">
        <x:v>Marion Maréchal</x:v>
      </x:c>
      <x:c r="B731" s="60" t="str">
        <x:v>Digital Omnibus</x:v>
      </x:c>
      <x:c r="C731" s="61" t="str">
        <x:v>Amendment 1644; Article 4(1)(3)(b); Regulation (EU) 2018/1725 Article 10(4)</x:v>
      </x:c>
      <x:c r="D731" s="65" t="n">
        <x:f>IF(INDEX('MEP amendments'!$AE$7:$AE$315,MATCH($M731,'MEP amendments'!$AD$7:$AD$315,0))=1,INDEX('MEP amendments'!$P$7:$P$315,MATCH($M731,'MEP amendments'!$AD$7:$AD$315,0)),"")</x:f>
        <x:v>1</x:v>
      </x:c>
      <x:c r="E731" s="60" t="n">
        <x:f>IF(AND(ISNUMBER(D731),INDEX('MEP amendments'!$T$7:$T$315,MATCH($M731,'MEP amendments'!$AD$7:$AD$315,0))="Yes"),1,0)</x:f>
        <x:v>1</x:v>
      </x:c>
      <x:c r="F731" s="60" t="str">
        <x:f>INDEX('MEP amendments'!$S$7:$S$315,MATCH($M731,'MEP amendments'!$AD$7:$AD$315,0))</x:f>
        <x:v>High</x:v>
      </x:c>
      <x:c r="G731" s="60" t="n">
        <x:f>COUNTIFS($A$7:$A$1047,A731,$B$7:$B$1047,B731,$E$7:$E$1047,1)</x:f>
        <x:v>54</x:v>
      </x:c>
      <x:c r="H731" s="67" t="n">
        <x:f>IF(E731=1,D731/G731,"")</x:f>
        <x:v>0.018518518518518517</x:v>
      </x:c>
      <x:c r="I731" s="60" t="n">
        <x:f>IF(AND(E731=1,COUNTIFS($A$7:A731,A731,$B$7:B731,B731,$E$7:E731,1)=1),1,0)</x:f>
        <x:v>0</x:v>
      </x:c>
      <x:c r="J731" s="63" t="str">
        <x:v>Official amendment</x:v>
      </x:c>
      <x:c r="K731" s="61" t="str">
        <x:v>Named signatories to tabled amendment</x:v>
      </x:c>
      <x:c r="L731" s="60" t="str">
        <x:v>No</x:v>
      </x:c>
      <x:c r="M731" s="60" t="str">
        <x:v>PET-MEP-299</x:v>
      </x:c>
    </x:row>
    <x:row r="732" ht="34" customHeight="1">
      <x:c r="A732" s="55" t="str">
        <x:v>Marion Maréchal</x:v>
      </x:c>
      <x:c r="B732" s="55" t="str">
        <x:v>Digital Omnibus</x:v>
      </x:c>
      <x:c r="C732" s="62" t="str">
        <x:v>Amendment 1710; Article 4(1)(10); Regulation (EU) 2018/1725 Article 45a</x:v>
      </x:c>
      <x:c r="D732" s="66" t="n">
        <x:f>IF(INDEX('MEP amendments'!$AE$7:$AE$315,MATCH($M732,'MEP amendments'!$AD$7:$AD$315,0))=1,INDEX('MEP amendments'!$P$7:$P$315,MATCH($M732,'MEP amendments'!$AD$7:$AD$315,0)),"")</x:f>
        <x:v>0</x:v>
      </x:c>
      <x:c r="E732" s="55" t="n">
        <x:f>IF(AND(ISNUMBER(D732),INDEX('MEP amendments'!$T$7:$T$315,MATCH($M732,'MEP amendments'!$AD$7:$AD$315,0))="Yes"),1,0)</x:f>
        <x:v>1</x:v>
      </x:c>
      <x:c r="F732" s="55" t="str">
        <x:f>INDEX('MEP amendments'!$S$7:$S$315,MATCH($M732,'MEP amendments'!$AD$7:$AD$315,0))</x:f>
        <x:v>High</x:v>
      </x:c>
      <x:c r="G732" s="55" t="n">
        <x:f>COUNTIFS($A$7:$A$1047,A732,$B$7:$B$1047,B732,$E$7:$E$1047,1)</x:f>
        <x:v>54</x:v>
      </x:c>
      <x:c r="H732" s="68" t="n">
        <x:f>IF(E732=1,D732/G732,"")</x:f>
        <x:v>0</x:v>
      </x:c>
      <x:c r="I732" s="55" t="n">
        <x:f>IF(AND(E732=1,COUNTIFS($A$7:A732,A732,$B$7:B732,B732,$E$7:E732,1)=1),1,0)</x:f>
        <x:v>0</x:v>
      </x:c>
      <x:c r="J732" s="64" t="str">
        <x:v>Official amendment</x:v>
      </x:c>
      <x:c r="K732" s="62" t="str">
        <x:v>Named signatories to tabled amendment</x:v>
      </x:c>
      <x:c r="L732" s="55" t="str">
        <x:v>No</x:v>
      </x:c>
      <x:c r="M732" s="55" t="str">
        <x:v>PET-MEP-303</x:v>
      </x:c>
    </x:row>
    <x:row r="733" ht="34" customHeight="1">
      <x:c r="A733" s="60" t="str">
        <x:v>Marion Maréchal</x:v>
      </x:c>
      <x:c r="B733" s="60" t="str">
        <x:v>Digital Omnibus</x:v>
      </x:c>
      <x:c r="C733" s="61" t="str">
        <x:v>Amendment 1839: Art10(3) repeal conditions, justification</x:v>
      </x:c>
      <x:c r="D733" s="65" t="n">
        <x:f>IF(INDEX('MEP amendments'!$AE$7:$AE$315,MATCH($M733,'MEP amendments'!$AD$7:$AD$315,0))=1,INDEX('MEP amendments'!$P$7:$P$315,MATCH($M733,'MEP amendments'!$AD$7:$AD$315,0)),"")</x:f>
        <x:v>0</x:v>
      </x:c>
      <x:c r="E733" s="60" t="n">
        <x:f>IF(AND(ISNUMBER(D733),INDEX('MEP amendments'!$T$7:$T$315,MATCH($M733,'MEP amendments'!$AD$7:$AD$315,0))="Yes"),1,0)</x:f>
        <x:v>1</x:v>
      </x:c>
      <x:c r="F733" s="60" t="str">
        <x:f>INDEX('MEP amendments'!$S$7:$S$315,MATCH($M733,'MEP amendments'!$AD$7:$AD$315,0))</x:f>
        <x:v>High</x:v>
      </x:c>
      <x:c r="G733" s="60" t="n">
        <x:f>COUNTIFS($A$7:$A$1047,A733,$B$7:$B$1047,B733,$E$7:$E$1047,1)</x:f>
        <x:v>54</x:v>
      </x:c>
      <x:c r="H733" s="67" t="n">
        <x:f>IF(E733=1,D733/G733,"")</x:f>
        <x:v>0</x:v>
      </x:c>
      <x:c r="I733" s="60" t="n">
        <x:f>IF(AND(E733=1,COUNTIFS($A$7:A733,A733,$B$7:B733,B733,$E$7:E733,1)=1),1,0)</x:f>
        <x:v>0</x:v>
      </x:c>
      <x:c r="J733" s="63" t="str">
        <x:v>Official amendment</x:v>
      </x:c>
      <x:c r="K733" s="61" t="str">
        <x:v>Named signatories to tabled amendment</x:v>
      </x:c>
      <x:c r="L733" s="60" t="str">
        <x:v>No</x:v>
      </x:c>
      <x:c r="M733" s="60" t="str">
        <x:v>PET-MEP-315</x:v>
      </x:c>
    </x:row>
    <x:row r="734" ht="34" customHeight="1">
      <x:c r="A734" s="55" t="str">
        <x:v>Marion Walsmann</x:v>
      </x:c>
      <x:c r="B734" s="55" t="str">
        <x:v>Digital Omnibus</x:v>
      </x:c>
      <x:c r="C734" s="62" t="str">
        <x:v>Amendment 321 — Recital 34</x:v>
      </x:c>
      <x:c r="D734" s="66" t="n">
        <x:f>IF(INDEX('MEP amendments'!$AE$7:$AE$315,MATCH($M734,'MEP amendments'!$AD$7:$AD$315,0))=1,INDEX('MEP amendments'!$P$7:$P$315,MATCH($M734,'MEP amendments'!$AD$7:$AD$315,0)),"")</x:f>
        <x:v>1</x:v>
      </x:c>
      <x:c r="E734" s="55" t="n">
        <x:f>IF(AND(ISNUMBER(D734),INDEX('MEP amendments'!$T$7:$T$315,MATCH($M734,'MEP amendments'!$AD$7:$AD$315,0))="Yes"),1,0)</x:f>
        <x:v>1</x:v>
      </x:c>
      <x:c r="F734" s="55" t="str">
        <x:f>INDEX('MEP amendments'!$S$7:$S$315,MATCH($M734,'MEP amendments'!$AD$7:$AD$315,0))</x:f>
        <x:v>High</x:v>
      </x:c>
      <x:c r="G734" s="55" t="n">
        <x:f>COUNTIFS($A$7:$A$1047,A734,$B$7:$B$1047,B734,$E$7:$E$1047,1)</x:f>
        <x:v>7</x:v>
      </x:c>
      <x:c r="H734" s="68" t="n">
        <x:f>IF(E734=1,D734/G734,"")</x:f>
        <x:v>0.14285714285714285</x:v>
      </x:c>
      <x:c r="I734" s="55" t="n">
        <x:f>IF(AND(E734=1,COUNTIFS($A$7:A734,A734,$B$7:B734,B734,$E$7:E734,1)=1),1,0)</x:f>
        <x:v>1</x:v>
      </x:c>
      <x:c r="J734" s="64" t="str">
        <x:v>Official amendment</x:v>
      </x:c>
      <x:c r="K734" s="62" t="str">
        <x:v>Named signatory to tabled amendment</x:v>
      </x:c>
      <x:c r="L734" s="55" t="str">
        <x:v>No</x:v>
      </x:c>
      <x:c r="M734" s="55" t="str">
        <x:v>PET-MEP-139</x:v>
      </x:c>
    </x:row>
    <x:row r="735" ht="34" customHeight="1">
      <x:c r="A735" s="60" t="str">
        <x:v>Marion Walsmann</x:v>
      </x:c>
      <x:c r="B735" s="60" t="str">
        <x:v>Digital Omnibus</x:v>
      </x:c>
      <x:c r="C735" s="61" t="str">
        <x:v>Proposed GDPR Article 41a(1); proposal Article 3(1)(10)</x:v>
      </x:c>
      <x:c r="D735" s="65" t="n">
        <x:f>IF(INDEX('MEP amendments'!$AE$7:$AE$315,MATCH($M735,'MEP amendments'!$AD$7:$AD$315,0))=1,INDEX('MEP amendments'!$P$7:$P$315,MATCH($M735,'MEP amendments'!$AD$7:$AD$315,0)),"")</x:f>
        <x:v>1</x:v>
      </x:c>
      <x:c r="E735" s="60" t="n">
        <x:f>IF(AND(ISNUMBER(D735),INDEX('MEP amendments'!$T$7:$T$315,MATCH($M735,'MEP amendments'!$AD$7:$AD$315,0))="Yes"),1,0)</x:f>
        <x:v>1</x:v>
      </x:c>
      <x:c r="F735" s="60" t="str">
        <x:f>INDEX('MEP amendments'!$S$7:$S$315,MATCH($M735,'MEP amendments'!$AD$7:$AD$315,0))</x:f>
        <x:v>High</x:v>
      </x:c>
      <x:c r="G735" s="60" t="n">
        <x:f>COUNTIFS($A$7:$A$1047,A735,$B$7:$B$1047,B735,$E$7:$E$1047,1)</x:f>
        <x:v>7</x:v>
      </x:c>
      <x:c r="H735" s="67" t="n">
        <x:f>IF(E735=1,D735/G735,"")</x:f>
        <x:v>0.14285714285714285</x:v>
      </x:c>
      <x:c r="I735" s="60" t="n">
        <x:f>IF(AND(E735=1,COUNTIFS($A$7:A735,A735,$B$7:B735,B735,$E$7:E735,1)=1),1,0)</x:f>
        <x:v>0</x:v>
      </x:c>
      <x:c r="J735" s="63" t="str">
        <x:v>Official amendment</x:v>
      </x:c>
      <x:c r="K735" s="61" t="str">
        <x:v>Named joint proposers/signatories</x:v>
      </x:c>
      <x:c r="L735" s="60" t="str">
        <x:v>No</x:v>
      </x:c>
      <x:c r="M735" s="60" t="str">
        <x:v>PET-MEP-225</x:v>
      </x:c>
    </x:row>
    <x:row r="736" ht="34" customHeight="1">
      <x:c r="A736" s="55" t="str">
        <x:v>Marion Walsmann</x:v>
      </x:c>
      <x:c r="B736" s="55" t="str">
        <x:v>Digital Omnibus</x:v>
      </x:c>
      <x:c r="C736" s="62" t="str">
        <x:v>Amendment 1269; Article 3 – paragraph 1 – point 10 Regulation (EU) 2016/679 Article 41a – paragraph 2 – point a</x:v>
      </x:c>
      <x:c r="D736" s="66" t="n">
        <x:f>IF(INDEX('MEP amendments'!$AE$7:$AE$315,MATCH($M736,'MEP amendments'!$AD$7:$AD$315,0))=1,INDEX('MEP amendments'!$P$7:$P$315,MATCH($M736,'MEP amendments'!$AD$7:$AD$315,0)),"")</x:f>
        <x:v>1</x:v>
      </x:c>
      <x:c r="E736" s="55" t="n">
        <x:f>IF(AND(ISNUMBER(D736),INDEX('MEP amendments'!$T$7:$T$315,MATCH($M736,'MEP amendments'!$AD$7:$AD$315,0))="Yes"),1,0)</x:f>
        <x:v>1</x:v>
      </x:c>
      <x:c r="F736" s="55" t="str">
        <x:f>INDEX('MEP amendments'!$S$7:$S$315,MATCH($M736,'MEP amendments'!$AD$7:$AD$315,0))</x:f>
        <x:v>High</x:v>
      </x:c>
      <x:c r="G736" s="55" t="n">
        <x:f>COUNTIFS($A$7:$A$1047,A736,$B$7:$B$1047,B736,$E$7:$E$1047,1)</x:f>
        <x:v>7</x:v>
      </x:c>
      <x:c r="H736" s="68" t="n">
        <x:f>IF(E736=1,D736/G736,"")</x:f>
        <x:v>0.14285714285714285</x:v>
      </x:c>
      <x:c r="I736" s="55" t="n">
        <x:f>IF(AND(E736=1,COUNTIFS($A$7:A736,A736,$B$7:B736,B736,$E$7:E736,1)=1),1,0)</x:f>
        <x:v>0</x:v>
      </x:c>
      <x:c r="J736" s="64" t="str">
        <x:v>Official amendment</x:v>
      </x:c>
      <x:c r="K736" s="62" t="str">
        <x:v>Named signatories to tabled amendment</x:v>
      </x:c>
      <x:c r="L736" s="55" t="str">
        <x:v>Yes</x:v>
      </x:c>
      <x:c r="M736" s="55" t="str">
        <x:v>PET-MEP-240</x:v>
      </x:c>
    </x:row>
    <x:row r="737" ht="34" customHeight="1">
      <x:c r="A737" s="60" t="str">
        <x:v>Marion Walsmann</x:v>
      </x:c>
      <x:c r="B737" s="60" t="str">
        <x:v>Digital Omnibus</x:v>
      </x:c>
      <x:c r="C737" s="61" t="str">
        <x:v>Amendment 1275; Article 3 – paragraph 1 – point 10 Regulation (EU) 2016/679 Article 41a – paragraph 2 – point b</x:v>
      </x:c>
      <x:c r="D737" s="65" t="n">
        <x:f>IF(INDEX('MEP amendments'!$AE$7:$AE$315,MATCH($M737,'MEP amendments'!$AD$7:$AD$315,0))=1,INDEX('MEP amendments'!$P$7:$P$315,MATCH($M737,'MEP amendments'!$AD$7:$AD$315,0)),"")</x:f>
        <x:v>0</x:v>
      </x:c>
      <x:c r="E737" s="60" t="n">
        <x:f>IF(AND(ISNUMBER(D737),INDEX('MEP amendments'!$T$7:$T$315,MATCH($M737,'MEP amendments'!$AD$7:$AD$315,0))="Yes"),1,0)</x:f>
        <x:v>1</x:v>
      </x:c>
      <x:c r="F737" s="60" t="str">
        <x:f>INDEX('MEP amendments'!$S$7:$S$315,MATCH($M737,'MEP amendments'!$AD$7:$AD$315,0))</x:f>
        <x:v>High</x:v>
      </x:c>
      <x:c r="G737" s="60" t="n">
        <x:f>COUNTIFS($A$7:$A$1047,A737,$B$7:$B$1047,B737,$E$7:$E$1047,1)</x:f>
        <x:v>7</x:v>
      </x:c>
      <x:c r="H737" s="67" t="n">
        <x:f>IF(E737=1,D737/G737,"")</x:f>
        <x:v>0</x:v>
      </x:c>
      <x:c r="I737" s="60" t="n">
        <x:f>IF(AND(E737=1,COUNTIFS($A$7:A737,A737,$B$7:B737,B737,$E$7:E737,1)=1),1,0)</x:f>
        <x:v>0</x:v>
      </x:c>
      <x:c r="J737" s="63" t="str">
        <x:v>Official amendment</x:v>
      </x:c>
      <x:c r="K737" s="61" t="str">
        <x:v>Named signatories to tabled amendment</x:v>
      </x:c>
      <x:c r="L737" s="60" t="str">
        <x:v>No</x:v>
      </x:c>
      <x:c r="M737" s="60" t="str">
        <x:v>PET-MEP-246</x:v>
      </x:c>
    </x:row>
    <x:row r="738" ht="34" customHeight="1">
      <x:c r="A738" s="55" t="str">
        <x:v>Marion Walsmann</x:v>
      </x:c>
      <x:c r="B738" s="55" t="str">
        <x:v>Digital Omnibus</x:v>
      </x:c>
      <x:c r="C738" s="62" t="str">
        <x:v>Amendment 1281; Article 3 – paragraph 1 – point 10 Regulation (EU) 2016/679 Article 41a – paragraph 2 – point ba (new)</x:v>
      </x:c>
      <x:c r="D738" s="66" t="n">
        <x:f>IF(INDEX('MEP amendments'!$AE$7:$AE$315,MATCH($M738,'MEP amendments'!$AD$7:$AD$315,0))=1,INDEX('MEP amendments'!$P$7:$P$315,MATCH($M738,'MEP amendments'!$AD$7:$AD$315,0)),"")</x:f>
        <x:v>1</x:v>
      </x:c>
      <x:c r="E738" s="55" t="n">
        <x:f>IF(AND(ISNUMBER(D738),INDEX('MEP amendments'!$T$7:$T$315,MATCH($M738,'MEP amendments'!$AD$7:$AD$315,0))="Yes"),1,0)</x:f>
        <x:v>1</x:v>
      </x:c>
      <x:c r="F738" s="55" t="str">
        <x:f>INDEX('MEP amendments'!$S$7:$S$315,MATCH($M738,'MEP amendments'!$AD$7:$AD$315,0))</x:f>
        <x:v>High</x:v>
      </x:c>
      <x:c r="G738" s="55" t="n">
        <x:f>COUNTIFS($A$7:$A$1047,A738,$B$7:$B$1047,B738,$E$7:$E$1047,1)</x:f>
        <x:v>7</x:v>
      </x:c>
      <x:c r="H738" s="68" t="n">
        <x:f>IF(E738=1,D738/G738,"")</x:f>
        <x:v>0.14285714285714285</x:v>
      </x:c>
      <x:c r="I738" s="55" t="n">
        <x:f>IF(AND(E738=1,COUNTIFS($A$7:A738,A738,$B$7:B738,B738,$E$7:E738,1)=1),1,0)</x:f>
        <x:v>0</x:v>
      </x:c>
      <x:c r="J738" s="64" t="str">
        <x:v>Official amendment</x:v>
      </x:c>
      <x:c r="K738" s="62" t="str">
        <x:v>Named signatories to tabled amendment</x:v>
      </x:c>
      <x:c r="L738" s="55" t="str">
        <x:v>No</x:v>
      </x:c>
      <x:c r="M738" s="55" t="str">
        <x:v>PET-MEP-252</x:v>
      </x:c>
    </x:row>
    <x:row r="739" ht="34" customHeight="1">
      <x:c r="A739" s="60" t="str">
        <x:v>Marion Walsmann</x:v>
      </x:c>
      <x:c r="B739" s="60" t="str">
        <x:v>Digital Omnibus</x:v>
      </x:c>
      <x:c r="C739" s="61" t="str">
        <x:v>Amendment 1289; Article 3 – paragraph 1 – point 10 Regulation (EU) 2016/679 Article 41a – paragraph 3</x:v>
      </x:c>
      <x:c r="D739" s="65" t="n">
        <x:f>IF(INDEX('MEP amendments'!$AE$7:$AE$315,MATCH($M739,'MEP amendments'!$AD$7:$AD$315,0))=1,INDEX('MEP amendments'!$P$7:$P$315,MATCH($M739,'MEP amendments'!$AD$7:$AD$315,0)),"")</x:f>
        <x:v>1</x:v>
      </x:c>
      <x:c r="E739" s="60" t="n">
        <x:f>IF(AND(ISNUMBER(D739),INDEX('MEP amendments'!$T$7:$T$315,MATCH($M739,'MEP amendments'!$AD$7:$AD$315,0))="Yes"),1,0)</x:f>
        <x:v>1</x:v>
      </x:c>
      <x:c r="F739" s="60" t="str">
        <x:f>INDEX('MEP amendments'!$S$7:$S$315,MATCH($M739,'MEP amendments'!$AD$7:$AD$315,0))</x:f>
        <x:v>High</x:v>
      </x:c>
      <x:c r="G739" s="60" t="n">
        <x:f>COUNTIFS($A$7:$A$1047,A739,$B$7:$B$1047,B739,$E$7:$E$1047,1)</x:f>
        <x:v>7</x:v>
      </x:c>
      <x:c r="H739" s="67" t="n">
        <x:f>IF(E739=1,D739/G739,"")</x:f>
        <x:v>0.14285714285714285</x:v>
      </x:c>
      <x:c r="I739" s="60" t="n">
        <x:f>IF(AND(E739=1,COUNTIFS($A$7:A739,A739,$B$7:B739,B739,$E$7:E739,1)=1),1,0)</x:f>
        <x:v>0</x:v>
      </x:c>
      <x:c r="J739" s="63" t="str">
        <x:v>Official amendment</x:v>
      </x:c>
      <x:c r="K739" s="61" t="str">
        <x:v>Named signatories to tabled amendment</x:v>
      </x:c>
      <x:c r="L739" s="60" t="str">
        <x:v>No</x:v>
      </x:c>
      <x:c r="M739" s="60" t="str">
        <x:v>PET-MEP-260</x:v>
      </x:c>
    </x:row>
    <x:row r="740" ht="34" customHeight="1">
      <x:c r="A740" s="55" t="str">
        <x:v>Marion Walsmann</x:v>
      </x:c>
      <x:c r="B740" s="55" t="str">
        <x:v>Digital Omnibus</x:v>
      </x:c>
      <x:c r="C740" s="62" t="str">
        <x:v>Amendment 1405; Article 3 – paragraph 1 – point 15 Regulation (EU) 2016/679 Article 88a – paragraph 3 – point da (new)</x:v>
      </x:c>
      <x:c r="D740" s="66" t="n">
        <x:f>IF(INDEX('MEP amendments'!$AE$7:$AE$315,MATCH($M740,'MEP amendments'!$AD$7:$AD$315,0))=1,INDEX('MEP amendments'!$P$7:$P$315,MATCH($M740,'MEP amendments'!$AD$7:$AD$315,0)),"")</x:f>
        <x:v>2</x:v>
      </x:c>
      <x:c r="E740" s="55" t="n">
        <x:f>IF(AND(ISNUMBER(D740),INDEX('MEP amendments'!$T$7:$T$315,MATCH($M740,'MEP amendments'!$AD$7:$AD$315,0))="Yes"),1,0)</x:f>
        <x:v>1</x:v>
      </x:c>
      <x:c r="F740" s="55" t="str">
        <x:f>INDEX('MEP amendments'!$S$7:$S$315,MATCH($M740,'MEP amendments'!$AD$7:$AD$315,0))</x:f>
        <x:v>High</x:v>
      </x:c>
      <x:c r="G740" s="55" t="n">
        <x:f>COUNTIFS($A$7:$A$1047,A740,$B$7:$B$1047,B740,$E$7:$E$1047,1)</x:f>
        <x:v>7</x:v>
      </x:c>
      <x:c r="H740" s="68" t="n">
        <x:f>IF(E740=1,D740/G740,"")</x:f>
        <x:v>0.2857142857142857</x:v>
      </x:c>
      <x:c r="I740" s="55" t="n">
        <x:f>IF(AND(E740=1,COUNTIFS($A$7:A740,A740,$B$7:B740,B740,$E$7:E740,1)=1),1,0)</x:f>
        <x:v>0</x:v>
      </x:c>
      <x:c r="J740" s="64" t="str">
        <x:v>Official amendment</x:v>
      </x:c>
      <x:c r="K740" s="62" t="str">
        <x:v>Named signatories to tabled amendment</x:v>
      </x:c>
      <x:c r="L740" s="55" t="str">
        <x:v>Yes</x:v>
      </x:c>
      <x:c r="M740" s="55" t="str">
        <x:v>PET-MEP-279</x:v>
      </x:c>
    </x:row>
    <x:row r="741" ht="34" customHeight="1">
      <x:c r="A741" s="60" t="str">
        <x:v>Markéta Gregorová</x:v>
      </x:c>
      <x:c r="B741" s="60" t="str">
        <x:v>Digital Omnibus</x:v>
      </x:c>
      <x:c r="C741" s="61" t="str">
        <x:v>Amendment 271 — Recital 31</x:v>
      </x:c>
      <x:c r="D741" s="65" t="str">
        <x:f>IF(INDEX('MEP amendments'!$AE$7:$AE$315,MATCH($M741,'MEP amendments'!$AD$7:$AD$315,0))=1,INDEX('MEP amendments'!$P$7:$P$315,MATCH($M741,'MEP amendments'!$AD$7:$AD$315,0)),"")</x:f>
      </x:c>
      <x:c r="E741" s="60" t="n">
        <x:f>IF(AND(ISNUMBER(D741),INDEX('MEP amendments'!$T$7:$T$315,MATCH($M741,'MEP amendments'!$AD$7:$AD$315,0))="Yes"),1,0)</x:f>
        <x:v>0</x:v>
      </x:c>
      <x:c r="F741" s="60" t="str">
        <x:f>INDEX('MEP amendments'!$S$7:$S$315,MATCH($M741,'MEP amendments'!$AD$7:$AD$315,0))</x:f>
        <x:v>Medium</x:v>
      </x:c>
      <x:c r="G741" s="60" t="n">
        <x:f>COUNTIFS($A$7:$A$1047,A741,$B$7:$B$1047,B741,$E$7:$E$1047,1)</x:f>
        <x:v>5</x:v>
      </x:c>
      <x:c r="H741" s="67" t="str">
        <x:f>IF(E741=1,D741/G741,"")</x:f>
      </x:c>
      <x:c r="I741" s="60" t="n">
        <x:f>IF(AND(E741=1,COUNTIFS($A$7:A741,A741,$B$7:B741,B741,$E$7:E741,1)=1),1,0)</x:f>
        <x:v>0</x:v>
      </x:c>
      <x:c r="J741" s="63" t="str">
        <x:v>Official amendment</x:v>
      </x:c>
      <x:c r="K741" s="61" t="str">
        <x:v>Named proposer on behalf of political group</x:v>
      </x:c>
      <x:c r="L741" s="60" t="str">
        <x:v>No</x:v>
      </x:c>
      <x:c r="M741" s="60" t="str">
        <x:v>PET-MEP-118</x:v>
      </x:c>
    </x:row>
    <x:row r="742" ht="34" customHeight="1">
      <x:c r="A742" s="55" t="str">
        <x:v>Markéta Gregorová</x:v>
      </x:c>
      <x:c r="B742" s="55" t="str">
        <x:v>Digital Omnibus</x:v>
      </x:c>
      <x:c r="C742" s="62" t="str">
        <x:v>Amendment 318 — Recital 34</x:v>
      </x:c>
      <x:c r="D742" s="66" t="n">
        <x:f>IF(INDEX('MEP amendments'!$AE$7:$AE$315,MATCH($M742,'MEP amendments'!$AD$7:$AD$315,0))=1,INDEX('MEP amendments'!$P$7:$P$315,MATCH($M742,'MEP amendments'!$AD$7:$AD$315,0)),"")</x:f>
        <x:v>1</x:v>
      </x:c>
      <x:c r="E742" s="55" t="n">
        <x:f>IF(AND(ISNUMBER(D742),INDEX('MEP amendments'!$T$7:$T$315,MATCH($M742,'MEP amendments'!$AD$7:$AD$315,0))="Yes"),1,0)</x:f>
        <x:v>1</x:v>
      </x:c>
      <x:c r="F742" s="55" t="str">
        <x:f>INDEX('MEP amendments'!$S$7:$S$315,MATCH($M742,'MEP amendments'!$AD$7:$AD$315,0))</x:f>
        <x:v>High</x:v>
      </x:c>
      <x:c r="G742" s="55" t="n">
        <x:f>COUNTIFS($A$7:$A$1047,A742,$B$7:$B$1047,B742,$E$7:$E$1047,1)</x:f>
        <x:v>5</x:v>
      </x:c>
      <x:c r="H742" s="68" t="n">
        <x:f>IF(E742=1,D742/G742,"")</x:f>
        <x:v>0.2</x:v>
      </x:c>
      <x:c r="I742" s="55" t="n">
        <x:f>IF(AND(E742=1,COUNTIFS($A$7:A742,A742,$B$7:B742,B742,$E$7:E742,1)=1),1,0)</x:f>
        <x:v>1</x:v>
      </x:c>
      <x:c r="J742" s="64" t="str">
        <x:v>Official amendment</x:v>
      </x:c>
      <x:c r="K742" s="62" t="str">
        <x:v>Named proposer on behalf of political group</x:v>
      </x:c>
      <x:c r="L742" s="55" t="str">
        <x:v>No</x:v>
      </x:c>
      <x:c r="M742" s="55" t="str">
        <x:v>PET-MEP-136</x:v>
      </x:c>
    </x:row>
    <x:row r="743" ht="34" customHeight="1">
      <x:c r="A743" s="60" t="str">
        <x:v>Markéta Gregorová</x:v>
      </x:c>
      <x:c r="B743" s="60" t="str">
        <x:v>Digital Omnibus</x:v>
      </x:c>
      <x:c r="C743" s="61" t="str">
        <x:v>Amendment 442; Recital 44 – paragraph 3</x:v>
      </x:c>
      <x:c r="D743" s="65" t="n">
        <x:f>IF(INDEX('MEP amendments'!$AE$7:$AE$315,MATCH($M743,'MEP amendments'!$AD$7:$AD$315,0))=1,INDEX('MEP amendments'!$P$7:$P$315,MATCH($M743,'MEP amendments'!$AD$7:$AD$315,0)),"")</x:f>
        <x:v>1</x:v>
      </x:c>
      <x:c r="E743" s="60" t="n">
        <x:f>IF(AND(ISNUMBER(D743),INDEX('MEP amendments'!$T$7:$T$315,MATCH($M743,'MEP amendments'!$AD$7:$AD$315,0))="Yes"),1,0)</x:f>
        <x:v>1</x:v>
      </x:c>
      <x:c r="F743" s="60" t="str">
        <x:f>INDEX('MEP amendments'!$S$7:$S$315,MATCH($M743,'MEP amendments'!$AD$7:$AD$315,0))</x:f>
        <x:v>High</x:v>
      </x:c>
      <x:c r="G743" s="60" t="n">
        <x:f>COUNTIFS($A$7:$A$1047,A743,$B$7:$B$1047,B743,$E$7:$E$1047,1)</x:f>
        <x:v>5</x:v>
      </x:c>
      <x:c r="H743" s="67" t="n">
        <x:f>IF(E743=1,D743/G743,"")</x:f>
        <x:v>0.2</x:v>
      </x:c>
      <x:c r="I743" s="60" t="n">
        <x:f>IF(AND(E743=1,COUNTIFS($A$7:A743,A743,$B$7:B743,B743,$E$7:E743,1)=1),1,0)</x:f>
        <x:v>0</x:v>
      </x:c>
      <x:c r="J743" s="63" t="str">
        <x:v>Official amendment</x:v>
      </x:c>
      <x:c r="K743" s="61" t="str">
        <x:v>Named proposer on behalf of political group</x:v>
      </x:c>
      <x:c r="L743" s="60" t="str">
        <x:v>No</x:v>
      </x:c>
      <x:c r="M743" s="60" t="str">
        <x:v>PET-MEP-145</x:v>
      </x:c>
    </x:row>
    <x:row r="744" ht="34" customHeight="1">
      <x:c r="A744" s="55" t="str">
        <x:v>Markéta Gregorová</x:v>
      </x:c>
      <x:c r="B744" s="55" t="str">
        <x:v>Digital Omnibus</x:v>
      </x:c>
      <x:c r="C744" s="62" t="str">
        <x:v>Proposed GDPR Article 41a; proposal Article 3(1)(10)</x:v>
      </x:c>
      <x:c r="D744" s="66" t="str">
        <x:f>IF(INDEX('MEP amendments'!$AE$7:$AE$315,MATCH($M744,'MEP amendments'!$AD$7:$AD$315,0))=1,INDEX('MEP amendments'!$P$7:$P$315,MATCH($M744,'MEP amendments'!$AD$7:$AD$315,0)),"")</x:f>
      </x:c>
      <x:c r="E744" s="55" t="n">
        <x:f>IF(AND(ISNUMBER(D744),INDEX('MEP amendments'!$T$7:$T$315,MATCH($M744,'MEP amendments'!$AD$7:$AD$315,0))="Yes"),1,0)</x:f>
        <x:v>0</x:v>
      </x:c>
      <x:c r="F744" s="55" t="str">
        <x:f>INDEX('MEP amendments'!$S$7:$S$315,MATCH($M744,'MEP amendments'!$AD$7:$AD$315,0))</x:f>
        <x:v>Medium</x:v>
      </x:c>
      <x:c r="G744" s="55" t="n">
        <x:f>COUNTIFS($A$7:$A$1047,A744,$B$7:$B$1047,B744,$E$7:$E$1047,1)</x:f>
        <x:v>5</x:v>
      </x:c>
      <x:c r="H744" s="68" t="str">
        <x:f>IF(E744=1,D744/G744,"")</x:f>
      </x:c>
      <x:c r="I744" s="55" t="n">
        <x:f>IF(AND(E744=1,COUNTIFS($A$7:A744,A744,$B$7:B744,B744,$E$7:E744,1)=1),1,0)</x:f>
        <x:v>0</x:v>
      </x:c>
      <x:c r="J744" s="64" t="str">
        <x:v>Official amendment</x:v>
      </x:c>
      <x:c r="K744" s="62" t="str">
        <x:v>Named proposer on behalf of political group</x:v>
      </x:c>
      <x:c r="L744" s="55" t="str">
        <x:v>No</x:v>
      </x:c>
      <x:c r="M744" s="55" t="str">
        <x:v>PET-MEP-218</x:v>
      </x:c>
    </x:row>
    <x:row r="745" ht="34" customHeight="1">
      <x:c r="A745" s="60" t="str">
        <x:v>Markéta Gregorová</x:v>
      </x:c>
      <x:c r="B745" s="60" t="str">
        <x:v>Digital Omnibus</x:v>
      </x:c>
      <x:c r="C745" s="61" t="str">
        <x:v>Amendment 1725; Article 5(1)(2); ePrivacy Directive Article 5(3a)(c) (new)</x:v>
      </x:c>
      <x:c r="D745" s="65" t="n">
        <x:f>IF(INDEX('MEP amendments'!$AE$7:$AE$315,MATCH($M745,'MEP amendments'!$AD$7:$AD$315,0))=1,INDEX('MEP amendments'!$P$7:$P$315,MATCH($M745,'MEP amendments'!$AD$7:$AD$315,0)),"")</x:f>
        <x:v>1</x:v>
      </x:c>
      <x:c r="E745" s="60" t="n">
        <x:f>IF(AND(ISNUMBER(D745),INDEX('MEP amendments'!$T$7:$T$315,MATCH($M745,'MEP amendments'!$AD$7:$AD$315,0))="Yes"),1,0)</x:f>
        <x:v>1</x:v>
      </x:c>
      <x:c r="F745" s="60" t="str">
        <x:f>INDEX('MEP amendments'!$S$7:$S$315,MATCH($M745,'MEP amendments'!$AD$7:$AD$315,0))</x:f>
        <x:v>Medium</x:v>
      </x:c>
      <x:c r="G745" s="60" t="n">
        <x:f>COUNTIFS($A$7:$A$1047,A745,$B$7:$B$1047,B745,$E$7:$E$1047,1)</x:f>
        <x:v>5</x:v>
      </x:c>
      <x:c r="H745" s="67" t="n">
        <x:f>IF(E745=1,D745/G745,"")</x:f>
        <x:v>0.2</x:v>
      </x:c>
      <x:c r="I745" s="60" t="n">
        <x:f>IF(AND(E745=1,COUNTIFS($A$7:A745,A745,$B$7:B745,B745,$E$7:E745,1)=1),1,0)</x:f>
        <x:v>0</x:v>
      </x:c>
      <x:c r="J745" s="63" t="str">
        <x:v>Official amendment</x:v>
      </x:c>
      <x:c r="K745" s="61" t="str">
        <x:v>Named signatories to tabled amendment</x:v>
      </x:c>
      <x:c r="L745" s="60" t="str">
        <x:v>No</x:v>
      </x:c>
      <x:c r="M745" s="60" t="str">
        <x:v>PET-MEP-305</x:v>
      </x:c>
    </x:row>
    <x:row r="746" ht="34" customHeight="1">
      <x:c r="A746" s="55" t="str">
        <x:v>Markéta Gregorová</x:v>
      </x:c>
      <x:c r="B746" s="55" t="str">
        <x:v>Digital Omnibus</x:v>
      </x:c>
      <x:c r="C746" s="62" t="str">
        <x:v>Amendment 1775: proposed NIS2 Art23a(3)(fa)</x:v>
      </x:c>
      <x:c r="D746" s="66" t="n">
        <x:f>IF(INDEX('MEP amendments'!$AE$7:$AE$315,MATCH($M746,'MEP amendments'!$AD$7:$AD$315,0))=1,INDEX('MEP amendments'!$P$7:$P$315,MATCH($M746,'MEP amendments'!$AD$7:$AD$315,0)),"")</x:f>
        <x:v>2</x:v>
      </x:c>
      <x:c r="E746" s="55" t="n">
        <x:f>IF(AND(ISNUMBER(D746),INDEX('MEP amendments'!$T$7:$T$315,MATCH($M746,'MEP amendments'!$AD$7:$AD$315,0))="Yes"),1,0)</x:f>
        <x:v>1</x:v>
      </x:c>
      <x:c r="F746" s="55" t="str">
        <x:f>INDEX('MEP amendments'!$S$7:$S$315,MATCH($M746,'MEP amendments'!$AD$7:$AD$315,0))</x:f>
        <x:v>High</x:v>
      </x:c>
      <x:c r="G746" s="55" t="n">
        <x:f>COUNTIFS($A$7:$A$1047,A746,$B$7:$B$1047,B746,$E$7:$E$1047,1)</x:f>
        <x:v>5</x:v>
      </x:c>
      <x:c r="H746" s="68" t="n">
        <x:f>IF(E746=1,D746/G746,"")</x:f>
        <x:v>0.4</x:v>
      </x:c>
      <x:c r="I746" s="55" t="n">
        <x:f>IF(AND(E746=1,COUNTIFS($A$7:A746,A746,$B$7:B746,B746,$E$7:E746,1)=1),1,0)</x:f>
        <x:v>0</x:v>
      </x:c>
      <x:c r="J746" s="64" t="str">
        <x:v>Official amendment</x:v>
      </x:c>
      <x:c r="K746" s="62" t="str">
        <x:v>Named signatories to tabled amendment</x:v>
      </x:c>
      <x:c r="L746" s="55" t="str">
        <x:v>No</x:v>
      </x:c>
      <x:c r="M746" s="55" t="str">
        <x:v>PET-MEP-313</x:v>
      </x:c>
    </x:row>
    <x:row r="747" ht="34" customHeight="1">
      <x:c r="A747" s="60" t="str">
        <x:v>Markéta Gregorová</x:v>
      </x:c>
      <x:c r="B747" s="60" t="str">
        <x:v>Digital Omnibus</x:v>
      </x:c>
      <x:c r="C747" s="61" t="str">
        <x:v>Amendment 1788: new NIS2 Art23a(4b)</x:v>
      </x:c>
      <x:c r="D747" s="65" t="n">
        <x:f>IF(INDEX('MEP amendments'!$AE$7:$AE$315,MATCH($M747,'MEP amendments'!$AD$7:$AD$315,0))=1,INDEX('MEP amendments'!$P$7:$P$315,MATCH($M747,'MEP amendments'!$AD$7:$AD$315,0)),"")</x:f>
        <x:v>1</x:v>
      </x:c>
      <x:c r="E747" s="60" t="n">
        <x:f>IF(AND(ISNUMBER(D747),INDEX('MEP amendments'!$T$7:$T$315,MATCH($M747,'MEP amendments'!$AD$7:$AD$315,0))="Yes"),1,0)</x:f>
        <x:v>1</x:v>
      </x:c>
      <x:c r="F747" s="60" t="str">
        <x:f>INDEX('MEP amendments'!$S$7:$S$315,MATCH($M747,'MEP amendments'!$AD$7:$AD$315,0))</x:f>
        <x:v>High</x:v>
      </x:c>
      <x:c r="G747" s="60" t="n">
        <x:f>COUNTIFS($A$7:$A$1047,A747,$B$7:$B$1047,B747,$E$7:$E$1047,1)</x:f>
        <x:v>5</x:v>
      </x:c>
      <x:c r="H747" s="67" t="n">
        <x:f>IF(E747=1,D747/G747,"")</x:f>
        <x:v>0.2</x:v>
      </x:c>
      <x:c r="I747" s="60" t="n">
        <x:f>IF(AND(E747=1,COUNTIFS($A$7:A747,A747,$B$7:B747,B747,$E$7:E747,1)=1),1,0)</x:f>
        <x:v>0</x:v>
      </x:c>
      <x:c r="J747" s="63" t="str">
        <x:v>Official amendment</x:v>
      </x:c>
      <x:c r="K747" s="61" t="str">
        <x:v>Named signatories to tabled amendment</x:v>
      </x:c>
      <x:c r="L747" s="60" t="str">
        <x:v>No</x:v>
      </x:c>
      <x:c r="M747" s="60" t="str">
        <x:v>PET-MEP-314</x:v>
      </x:c>
    </x:row>
    <x:row r="748" ht="34" customHeight="1">
      <x:c r="A748" s="55" t="str">
        <x:v>Martin Sonneborn</x:v>
      </x:c>
      <x:c r="B748" s="55" t="str">
        <x:v>Digital Omnibus</x:v>
      </x:c>
      <x:c r="C748" s="62" t="str">
        <x:v>Amendment 269 — Recital 31</x:v>
      </x:c>
      <x:c r="D748" s="66" t="str">
        <x:f>IF(INDEX('MEP amendments'!$AE$7:$AE$315,MATCH($M748,'MEP amendments'!$AD$7:$AD$315,0))=1,INDEX('MEP amendments'!$P$7:$P$315,MATCH($M748,'MEP amendments'!$AD$7:$AD$315,0)),"")</x:f>
      </x:c>
      <x:c r="E748" s="55" t="n">
        <x:f>IF(AND(ISNUMBER(D748),INDEX('MEP amendments'!$T$7:$T$315,MATCH($M748,'MEP amendments'!$AD$7:$AD$315,0))="Yes"),1,0)</x:f>
        <x:v>0</x:v>
      </x:c>
      <x:c r="F748" s="55" t="str">
        <x:f>INDEX('MEP amendments'!$S$7:$S$315,MATCH($M748,'MEP amendments'!$AD$7:$AD$315,0))</x:f>
        <x:v>Medium</x:v>
      </x:c>
      <x:c r="G748" s="55" t="n">
        <x:f>COUNTIFS($A$7:$A$1047,A748,$B$7:$B$1047,B748,$E$7:$E$1047,1)</x:f>
        <x:v>0</x:v>
      </x:c>
      <x:c r="H748" s="68" t="str">
        <x:f>IF(E748=1,D748/G748,"")</x:f>
      </x:c>
      <x:c r="I748" s="55" t="n">
        <x:f>IF(AND(E748=1,COUNTIFS($A$7:A748,A748,$B$7:B748,B748,$E$7:E748,1)=1),1,0)</x:f>
        <x:v>0</x:v>
      </x:c>
      <x:c r="J748" s="64" t="str">
        <x:v>Official amendment</x:v>
      </x:c>
      <x:c r="K748" s="62" t="str">
        <x:v>Named signatory to tabled amendment</x:v>
      </x:c>
      <x:c r="L748" s="55" t="str">
        <x:v>No</x:v>
      </x:c>
      <x:c r="M748" s="55" t="str">
        <x:v>PET-MEP-116</x:v>
      </x:c>
    </x:row>
    <x:row r="749" ht="34" customHeight="1">
      <x:c r="A749" s="60" t="str">
        <x:v>Martin Sonneborn</x:v>
      </x:c>
      <x:c r="B749" s="60" t="str">
        <x:v>Digital Omnibus</x:v>
      </x:c>
      <x:c r="C749" s="61" t="str">
        <x:v>Amendment 311 — Recital 34</x:v>
      </x:c>
      <x:c r="D749" s="65" t="str">
        <x:f>IF(INDEX('MEP amendments'!$AE$7:$AE$315,MATCH($M749,'MEP amendments'!$AD$7:$AD$315,0))=1,INDEX('MEP amendments'!$P$7:$P$315,MATCH($M749,'MEP amendments'!$AD$7:$AD$315,0)),"")</x:f>
      </x:c>
      <x:c r="E749" s="60" t="n">
        <x:f>IF(AND(ISNUMBER(D749),INDEX('MEP amendments'!$T$7:$T$315,MATCH($M749,'MEP amendments'!$AD$7:$AD$315,0))="Yes"),1,0)</x:f>
        <x:v>0</x:v>
      </x:c>
      <x:c r="F749" s="60" t="str">
        <x:f>INDEX('MEP amendments'!$S$7:$S$315,MATCH($M749,'MEP amendments'!$AD$7:$AD$315,0))</x:f>
        <x:v>Medium</x:v>
      </x:c>
      <x:c r="G749" s="60" t="n">
        <x:f>COUNTIFS($A$7:$A$1047,A749,$B$7:$B$1047,B749,$E$7:$E$1047,1)</x:f>
        <x:v>0</x:v>
      </x:c>
      <x:c r="H749" s="67" t="str">
        <x:f>IF(E749=1,D749/G749,"")</x:f>
      </x:c>
      <x:c r="I749" s="60" t="n">
        <x:f>IF(AND(E749=1,COUNTIFS($A$7:A749,A749,$B$7:B749,B749,$E$7:E749,1)=1),1,0)</x:f>
        <x:v>0</x:v>
      </x:c>
      <x:c r="J749" s="63" t="str">
        <x:v>Official amendment</x:v>
      </x:c>
      <x:c r="K749" s="61" t="str">
        <x:v>Named signatory to tabled amendment</x:v>
      </x:c>
      <x:c r="L749" s="60" t="str">
        <x:v>No</x:v>
      </x:c>
      <x:c r="M749" s="60" t="str">
        <x:v>PET-MEP-129</x:v>
      </x:c>
    </x:row>
    <x:row r="750" ht="34" customHeight="1">
      <x:c r="A750" s="55" t="str">
        <x:v>Martin Sonneborn</x:v>
      </x:c>
      <x:c r="B750" s="55" t="str">
        <x:v>Digital Omnibus</x:v>
      </x:c>
      <x:c r="C750" s="62" t="str">
        <x:v>Proposed GDPR Article 41a; proposal Article 3(1)(10)</x:v>
      </x:c>
      <x:c r="D750" s="66" t="str">
        <x:f>IF(INDEX('MEP amendments'!$AE$7:$AE$315,MATCH($M750,'MEP amendments'!$AD$7:$AD$315,0))=1,INDEX('MEP amendments'!$P$7:$P$315,MATCH($M750,'MEP amendments'!$AD$7:$AD$315,0)),"")</x:f>
      </x:c>
      <x:c r="E750" s="55" t="n">
        <x:f>IF(AND(ISNUMBER(D750),INDEX('MEP amendments'!$T$7:$T$315,MATCH($M750,'MEP amendments'!$AD$7:$AD$315,0))="Yes"),1,0)</x:f>
        <x:v>0</x:v>
      </x:c>
      <x:c r="F750" s="55" t="str">
        <x:f>INDEX('MEP amendments'!$S$7:$S$315,MATCH($M750,'MEP amendments'!$AD$7:$AD$315,0))</x:f>
        <x:v>Medium</x:v>
      </x:c>
      <x:c r="G750" s="55" t="n">
        <x:f>COUNTIFS($A$7:$A$1047,A750,$B$7:$B$1047,B750,$E$7:$E$1047,1)</x:f>
        <x:v>0</x:v>
      </x:c>
      <x:c r="H750" s="68" t="str">
        <x:f>IF(E750=1,D750/G750,"")</x:f>
      </x:c>
      <x:c r="I750" s="55" t="n">
        <x:f>IF(AND(E750=1,COUNTIFS($A$7:A750,A750,$B$7:B750,B750,$E$7:E750,1)=1),1,0)</x:f>
        <x:v>0</x:v>
      </x:c>
      <x:c r="J750" s="64" t="str">
        <x:v>Official amendment</x:v>
      </x:c>
      <x:c r="K750" s="62" t="str">
        <x:v>Named joint proposers/signatories</x:v>
      </x:c>
      <x:c r="L750" s="55" t="str">
        <x:v>No</x:v>
      </x:c>
      <x:c r="M750" s="55" t="str">
        <x:v>PET-MEP-214</x:v>
      </x:c>
    </x:row>
    <x:row r="751" ht="34" customHeight="1">
      <x:c r="A751" s="60" t="str">
        <x:v>Mary Khan</x:v>
      </x:c>
      <x:c r="B751" s="60" t="str">
        <x:v>Digital Omnibus</x:v>
      </x:c>
      <x:c r="C751" s="61" t="str">
        <x:v>Amendment 854: proposed Data Act Art32x(1b)</x:v>
      </x:c>
      <x:c r="D751" s="65" t="n">
        <x:f>IF(INDEX('MEP amendments'!$AE$7:$AE$315,MATCH($M751,'MEP amendments'!$AD$7:$AD$315,0))=1,INDEX('MEP amendments'!$P$7:$P$315,MATCH($M751,'MEP amendments'!$AD$7:$AD$315,0)),"")</x:f>
        <x:v>1</x:v>
      </x:c>
      <x:c r="E751" s="60" t="n">
        <x:f>IF(AND(ISNUMBER(D751),INDEX('MEP amendments'!$T$7:$T$315,MATCH($M751,'MEP amendments'!$AD$7:$AD$315,0))="Yes"),1,0)</x:f>
        <x:v>1</x:v>
      </x:c>
      <x:c r="F751" s="60" t="str">
        <x:f>INDEX('MEP amendments'!$S$7:$S$315,MATCH($M751,'MEP amendments'!$AD$7:$AD$315,0))</x:f>
        <x:v>High</x:v>
      </x:c>
      <x:c r="G751" s="60" t="n">
        <x:f>COUNTIFS($A$7:$A$1047,A751,$B$7:$B$1047,B751,$E$7:$E$1047,1)</x:f>
        <x:v>5</x:v>
      </x:c>
      <x:c r="H751" s="67" t="n">
        <x:f>IF(E751=1,D751/G751,"")</x:f>
        <x:v>0.2</x:v>
      </x:c>
      <x:c r="I751" s="60" t="n">
        <x:f>IF(AND(E751=1,COUNTIFS($A$7:A751,A751,$B$7:B751,B751,$E$7:E751,1)=1),1,0)</x:f>
        <x:v>1</x:v>
      </x:c>
      <x:c r="J751" s="63" t="str">
        <x:v>Official amendment</x:v>
      </x:c>
      <x:c r="K751" s="61" t="str">
        <x:v>Named individual proposer</x:v>
      </x:c>
      <x:c r="L751" s="60" t="str">
        <x:v>No</x:v>
      </x:c>
      <x:c r="M751" s="60" t="str">
        <x:v>PET-MEP-178</x:v>
      </x:c>
    </x:row>
    <x:row r="752" ht="34" customHeight="1">
      <x:c r="A752" s="55" t="str">
        <x:v>Mary Khan</x:v>
      </x:c>
      <x:c r="B752" s="55" t="str">
        <x:v>Digital Omnibus</x:v>
      </x:c>
      <x:c r="C752" s="62" t="str">
        <x:v>Amendment 906: proposed Data Act Art42(1b)</x:v>
      </x:c>
      <x:c r="D752" s="66" t="n">
        <x:f>IF(INDEX('MEP amendments'!$AE$7:$AE$315,MATCH($M752,'MEP amendments'!$AD$7:$AD$315,0))=1,INDEX('MEP amendments'!$P$7:$P$315,MATCH($M752,'MEP amendments'!$AD$7:$AD$315,0)),"")</x:f>
        <x:v>1</x:v>
      </x:c>
      <x:c r="E752" s="55" t="n">
        <x:f>IF(AND(ISNUMBER(D752),INDEX('MEP amendments'!$T$7:$T$315,MATCH($M752,'MEP amendments'!$AD$7:$AD$315,0))="Yes"),1,0)</x:f>
        <x:v>1</x:v>
      </x:c>
      <x:c r="F752" s="55" t="str">
        <x:f>INDEX('MEP amendments'!$S$7:$S$315,MATCH($M752,'MEP amendments'!$AD$7:$AD$315,0))</x:f>
        <x:v>High</x:v>
      </x:c>
      <x:c r="G752" s="55" t="n">
        <x:f>COUNTIFS($A$7:$A$1047,A752,$B$7:$B$1047,B752,$E$7:$E$1047,1)</x:f>
        <x:v>5</x:v>
      </x:c>
      <x:c r="H752" s="68" t="n">
        <x:f>IF(E752=1,D752/G752,"")</x:f>
        <x:v>0.2</x:v>
      </x:c>
      <x:c r="I752" s="55" t="n">
        <x:f>IF(AND(E752=1,COUNTIFS($A$7:A752,A752,$B$7:B752,B752,$E$7:E752,1)=1),1,0)</x:f>
        <x:v>0</x:v>
      </x:c>
      <x:c r="J752" s="64" t="str">
        <x:v>Official amendment</x:v>
      </x:c>
      <x:c r="K752" s="62" t="str">
        <x:v>Named individual proposer</x:v>
      </x:c>
      <x:c r="L752" s="55" t="str">
        <x:v>No</x:v>
      </x:c>
      <x:c r="M752" s="55" t="str">
        <x:v>PET-MEP-185</x:v>
      </x:c>
    </x:row>
    <x:row r="753" ht="34" customHeight="1">
      <x:c r="A753" s="60" t="str">
        <x:v>Mary Khan</x:v>
      </x:c>
      <x:c r="B753" s="60" t="str">
        <x:v>Digital Omnibus</x:v>
      </x:c>
      <x:c r="C753" s="61" t="str">
        <x:v>Amendment 945: proposed GDPR Art4(1), paragraph2</x:v>
      </x:c>
      <x:c r="D753" s="65" t="n">
        <x:f>IF(INDEX('MEP amendments'!$AE$7:$AE$315,MATCH($M753,'MEP amendments'!$AD$7:$AD$315,0))=1,INDEX('MEP amendments'!$P$7:$P$315,MATCH($M753,'MEP amendments'!$AD$7:$AD$315,0)),"")</x:f>
        <x:v>0</x:v>
      </x:c>
      <x:c r="E753" s="60" t="n">
        <x:f>IF(AND(ISNUMBER(D753),INDEX('MEP amendments'!$T$7:$T$315,MATCH($M753,'MEP amendments'!$AD$7:$AD$315,0))="Yes"),1,0)</x:f>
        <x:v>1</x:v>
      </x:c>
      <x:c r="F753" s="60" t="str">
        <x:f>INDEX('MEP amendments'!$S$7:$S$315,MATCH($M753,'MEP amendments'!$AD$7:$AD$315,0))</x:f>
        <x:v>Medium</x:v>
      </x:c>
      <x:c r="G753" s="60" t="n">
        <x:f>COUNTIFS($A$7:$A$1047,A753,$B$7:$B$1047,B753,$E$7:$E$1047,1)</x:f>
        <x:v>5</x:v>
      </x:c>
      <x:c r="H753" s="67" t="n">
        <x:f>IF(E753=1,D753/G753,"")</x:f>
        <x:v>0</x:v>
      </x:c>
      <x:c r="I753" s="60" t="n">
        <x:f>IF(AND(E753=1,COUNTIFS($A$7:A753,A753,$B$7:B753,B753,$E$7:E753,1)=1),1,0)</x:f>
        <x:v>0</x:v>
      </x:c>
      <x:c r="J753" s="63" t="str">
        <x:v>Official amendment</x:v>
      </x:c>
      <x:c r="K753" s="61" t="str">
        <x:v>Named individual proposer</x:v>
      </x:c>
      <x:c r="L753" s="60" t="str">
        <x:v>No</x:v>
      </x:c>
      <x:c r="M753" s="60" t="str">
        <x:v>PET-MEP-189</x:v>
      </x:c>
    </x:row>
    <x:row r="754" ht="34" customHeight="1">
      <x:c r="A754" s="55" t="str">
        <x:v>Mary Khan</x:v>
      </x:c>
      <x:c r="B754" s="55" t="str">
        <x:v>Digital Omnibus</x:v>
      </x:c>
      <x:c r="C754" s="62" t="str">
        <x:v>Proposed GDPR Article 41a; proposal Article 3(1)(10)</x:v>
      </x:c>
      <x:c r="D754" s="66" t="str">
        <x:f>IF(INDEX('MEP amendments'!$AE$7:$AE$315,MATCH($M754,'MEP amendments'!$AD$7:$AD$315,0))=1,INDEX('MEP amendments'!$P$7:$P$315,MATCH($M754,'MEP amendments'!$AD$7:$AD$315,0)),"")</x:f>
      </x:c>
      <x:c r="E754" s="55" t="n">
        <x:f>IF(AND(ISNUMBER(D754),INDEX('MEP amendments'!$T$7:$T$315,MATCH($M754,'MEP amendments'!$AD$7:$AD$315,0))="Yes"),1,0)</x:f>
        <x:v>0</x:v>
      </x:c>
      <x:c r="F754" s="55" t="str">
        <x:f>INDEX('MEP amendments'!$S$7:$S$315,MATCH($M754,'MEP amendments'!$AD$7:$AD$315,0))</x:f>
        <x:v>Medium</x:v>
      </x:c>
      <x:c r="G754" s="55" t="n">
        <x:f>COUNTIFS($A$7:$A$1047,A754,$B$7:$B$1047,B754,$E$7:$E$1047,1)</x:f>
        <x:v>5</x:v>
      </x:c>
      <x:c r="H754" s="68" t="str">
        <x:f>IF(E754=1,D754/G754,"")</x:f>
      </x:c>
      <x:c r="I754" s="55" t="n">
        <x:f>IF(AND(E754=1,COUNTIFS($A$7:A754,A754,$B$7:B754,B754,$E$7:E754,1)=1),1,0)</x:f>
        <x:v>0</x:v>
      </x:c>
      <x:c r="J754" s="64" t="str">
        <x:v>Official amendment</x:v>
      </x:c>
      <x:c r="K754" s="62" t="str">
        <x:v>Named individual proposer</x:v>
      </x:c>
      <x:c r="L754" s="55" t="str">
        <x:v>No</x:v>
      </x:c>
      <x:c r="M754" s="55" t="str">
        <x:v>PET-MEP-221</x:v>
      </x:c>
    </x:row>
    <x:row r="755" ht="34" customHeight="1">
      <x:c r="A755" s="60" t="str">
        <x:v>Mary Khan</x:v>
      </x:c>
      <x:c r="B755" s="60" t="str">
        <x:v>Digital Omnibus</x:v>
      </x:c>
      <x:c r="C755" s="61" t="str">
        <x:v>Amendment 1380; Article 3 – paragraph 1 – point 15 Regulation (EU) 2016/679 Article 88a – paragraph 2 a (new)</x:v>
      </x:c>
      <x:c r="D755" s="65" t="n">
        <x:f>IF(INDEX('MEP amendments'!$AE$7:$AE$315,MATCH($M755,'MEP amendments'!$AD$7:$AD$315,0))=1,INDEX('MEP amendments'!$P$7:$P$315,MATCH($M755,'MEP amendments'!$AD$7:$AD$315,0)),"")</x:f>
        <x:v>2</x:v>
      </x:c>
      <x:c r="E755" s="60" t="n">
        <x:f>IF(AND(ISNUMBER(D755),INDEX('MEP amendments'!$T$7:$T$315,MATCH($M755,'MEP amendments'!$AD$7:$AD$315,0))="Yes"),1,0)</x:f>
        <x:v>1</x:v>
      </x:c>
      <x:c r="F755" s="60" t="str">
        <x:f>INDEX('MEP amendments'!$S$7:$S$315,MATCH($M755,'MEP amendments'!$AD$7:$AD$315,0))</x:f>
        <x:v>High</x:v>
      </x:c>
      <x:c r="G755" s="60" t="n">
        <x:f>COUNTIFS($A$7:$A$1047,A755,$B$7:$B$1047,B755,$E$7:$E$1047,1)</x:f>
        <x:v>5</x:v>
      </x:c>
      <x:c r="H755" s="67" t="n">
        <x:f>IF(E755=1,D755/G755,"")</x:f>
        <x:v>0.4</x:v>
      </x:c>
      <x:c r="I755" s="60" t="n">
        <x:f>IF(AND(E755=1,COUNTIFS($A$7:A755,A755,$B$7:B755,B755,$E$7:E755,1)=1),1,0)</x:f>
        <x:v>0</x:v>
      </x:c>
      <x:c r="J755" s="63" t="str">
        <x:v>Official amendment</x:v>
      </x:c>
      <x:c r="K755" s="61" t="str">
        <x:v>Named signatories to tabled amendment</x:v>
      </x:c>
      <x:c r="L755" s="60" t="str">
        <x:v>No</x:v>
      </x:c>
      <x:c r="M755" s="60" t="str">
        <x:v>PET-MEP-276</x:v>
      </x:c>
    </x:row>
    <x:row r="756" ht="34" customHeight="1">
      <x:c r="A756" s="55" t="str">
        <x:v>Mary Khan</x:v>
      </x:c>
      <x:c r="B756" s="55" t="str">
        <x:v>Digital Omnibus</x:v>
      </x:c>
      <x:c r="C756" s="62" t="str">
        <x:v>Amendment 1683; Article 4(1)(8); Regulation (EU) 2018/1725 Article 37(3a) (new)</x:v>
      </x:c>
      <x:c r="D756" s="66" t="n">
        <x:f>IF(INDEX('MEP amendments'!$AE$7:$AE$315,MATCH($M756,'MEP amendments'!$AD$7:$AD$315,0))=1,INDEX('MEP amendments'!$P$7:$P$315,MATCH($M756,'MEP amendments'!$AD$7:$AD$315,0)),"")</x:f>
        <x:v>2</x:v>
      </x:c>
      <x:c r="E756" s="55" t="n">
        <x:f>IF(AND(ISNUMBER(D756),INDEX('MEP amendments'!$T$7:$T$315,MATCH($M756,'MEP amendments'!$AD$7:$AD$315,0))="Yes"),1,0)</x:f>
        <x:v>1</x:v>
      </x:c>
      <x:c r="F756" s="55" t="str">
        <x:f>INDEX('MEP amendments'!$S$7:$S$315,MATCH($M756,'MEP amendments'!$AD$7:$AD$315,0))</x:f>
        <x:v>High</x:v>
      </x:c>
      <x:c r="G756" s="55" t="n">
        <x:f>COUNTIFS($A$7:$A$1047,A756,$B$7:$B$1047,B756,$E$7:$E$1047,1)</x:f>
        <x:v>5</x:v>
      </x:c>
      <x:c r="H756" s="68" t="n">
        <x:f>IF(E756=1,D756/G756,"")</x:f>
        <x:v>0.4</x:v>
      </x:c>
      <x:c r="I756" s="55" t="n">
        <x:f>IF(AND(E756=1,COUNTIFS($A$7:A756,A756,$B$7:B756,B756,$E$7:E756,1)=1),1,0)</x:f>
        <x:v>0</x:v>
      </x:c>
      <x:c r="J756" s="64" t="str">
        <x:v>Official amendment</x:v>
      </x:c>
      <x:c r="K756" s="62" t="str">
        <x:v>Named signatories to tabled amendment</x:v>
      </x:c>
      <x:c r="L756" s="55" t="str">
        <x:v>No</x:v>
      </x:c>
      <x:c r="M756" s="55" t="str">
        <x:v>PET-MEP-301</x:v>
      </x:c>
    </x:row>
    <x:row r="757" ht="34" customHeight="1">
      <x:c r="A757" s="60" t="str">
        <x:v>Matjaž Nemec</x:v>
      </x:c>
      <x:c r="B757" s="60" t="str">
        <x:v>Digital Omnibus</x:v>
      </x:c>
      <x:c r="C757" s="61" t="str">
        <x:v>Amendment 214 — Recital 27</x:v>
      </x:c>
      <x:c r="D757" s="65" t="str">
        <x:f>IF(INDEX('MEP amendments'!$AE$7:$AE$315,MATCH($M757,'MEP amendments'!$AD$7:$AD$315,0))=1,INDEX('MEP amendments'!$P$7:$P$315,MATCH($M757,'MEP amendments'!$AD$7:$AD$315,0)),"")</x:f>
      </x:c>
      <x:c r="E757" s="60" t="n">
        <x:f>IF(AND(ISNUMBER(D757),INDEX('MEP amendments'!$T$7:$T$315,MATCH($M757,'MEP amendments'!$AD$7:$AD$315,0))="Yes"),1,0)</x:f>
        <x:v>0</x:v>
      </x:c>
      <x:c r="F757" s="60" t="str">
        <x:f>INDEX('MEP amendments'!$S$7:$S$315,MATCH($M757,'MEP amendments'!$AD$7:$AD$315,0))</x:f>
        <x:v>Medium</x:v>
      </x:c>
      <x:c r="G757" s="60" t="n">
        <x:f>COUNTIFS($A$7:$A$1047,A757,$B$7:$B$1047,B757,$E$7:$E$1047,1)</x:f>
        <x:v>7</x:v>
      </x:c>
      <x:c r="H757" s="67" t="str">
        <x:f>IF(E757=1,D757/G757,"")</x:f>
      </x:c>
      <x:c r="I757" s="60" t="n">
        <x:f>IF(AND(E757=1,COUNTIFS($A$7:A757,A757,$B$7:B757,B757,$E$7:E757,1)=1),1,0)</x:f>
        <x:v>0</x:v>
      </x:c>
      <x:c r="J757" s="63" t="str">
        <x:v>Official amendment</x:v>
      </x:c>
      <x:c r="K757" s="61" t="str">
        <x:v>Named signatory to tabled amendment</x:v>
      </x:c>
      <x:c r="L757" s="60" t="str">
        <x:v>No</x:v>
      </x:c>
      <x:c r="M757" s="60" t="str">
        <x:v>PET-MEP-97</x:v>
      </x:c>
    </x:row>
    <x:row r="758" ht="34" customHeight="1">
      <x:c r="A758" s="55" t="str">
        <x:v>Matjaž Nemec</x:v>
      </x:c>
      <x:c r="B758" s="55" t="str">
        <x:v>Digital Omnibus</x:v>
      </x:c>
      <x:c r="C758" s="62" t="str">
        <x:v>Amendment 274 — Recital 31</x:v>
      </x:c>
      <x:c r="D758" s="66" t="str">
        <x:f>IF(INDEX('MEP amendments'!$AE$7:$AE$315,MATCH($M758,'MEP amendments'!$AD$7:$AD$315,0))=1,INDEX('MEP amendments'!$P$7:$P$315,MATCH($M758,'MEP amendments'!$AD$7:$AD$315,0)),"")</x:f>
      </x:c>
      <x:c r="E758" s="55" t="n">
        <x:f>IF(AND(ISNUMBER(D758),INDEX('MEP amendments'!$T$7:$T$315,MATCH($M758,'MEP amendments'!$AD$7:$AD$315,0))="Yes"),1,0)</x:f>
        <x:v>0</x:v>
      </x:c>
      <x:c r="F758" s="55" t="str">
        <x:f>INDEX('MEP amendments'!$S$7:$S$315,MATCH($M758,'MEP amendments'!$AD$7:$AD$315,0))</x:f>
        <x:v>Medium</x:v>
      </x:c>
      <x:c r="G758" s="55" t="n">
        <x:f>COUNTIFS($A$7:$A$1047,A758,$B$7:$B$1047,B758,$E$7:$E$1047,1)</x:f>
        <x:v>7</x:v>
      </x:c>
      <x:c r="H758" s="68" t="str">
        <x:f>IF(E758=1,D758/G758,"")</x:f>
      </x:c>
      <x:c r="I758" s="55" t="n">
        <x:f>IF(AND(E758=1,COUNTIFS($A$7:A758,A758,$B$7:B758,B758,$E$7:E758,1)=1),1,0)</x:f>
        <x:v>0</x:v>
      </x:c>
      <x:c r="J758" s="64" t="str">
        <x:v>Official amendment</x:v>
      </x:c>
      <x:c r="K758" s="62" t="str">
        <x:v>Named signatory to tabled amendment</x:v>
      </x:c>
      <x:c r="L758" s="55" t="str">
        <x:v>No</x:v>
      </x:c>
      <x:c r="M758" s="55" t="str">
        <x:v>PET-MEP-121</x:v>
      </x:c>
    </x:row>
    <x:row r="759" ht="34" customHeight="1">
      <x:c r="A759" s="60" t="str">
        <x:v>Matjaž Nemec</x:v>
      </x:c>
      <x:c r="B759" s="60" t="str">
        <x:v>Digital Omnibus</x:v>
      </x:c>
      <x:c r="C759" s="61" t="str">
        <x:v>Amendment 313 — Recital 34</x:v>
      </x:c>
      <x:c r="D759" s="65" t="n">
        <x:f>IF(INDEX('MEP amendments'!$AE$7:$AE$315,MATCH($M759,'MEP amendments'!$AD$7:$AD$315,0))=1,INDEX('MEP amendments'!$P$7:$P$315,MATCH($M759,'MEP amendments'!$AD$7:$AD$315,0)),"")</x:f>
        <x:v>1</x:v>
      </x:c>
      <x:c r="E759" s="60" t="n">
        <x:f>IF(AND(ISNUMBER(D759),INDEX('MEP amendments'!$T$7:$T$315,MATCH($M759,'MEP amendments'!$AD$7:$AD$315,0))="Yes"),1,0)</x:f>
        <x:v>1</x:v>
      </x:c>
      <x:c r="F759" s="60" t="str">
        <x:f>INDEX('MEP amendments'!$S$7:$S$315,MATCH($M759,'MEP amendments'!$AD$7:$AD$315,0))</x:f>
        <x:v>High</x:v>
      </x:c>
      <x:c r="G759" s="60" t="n">
        <x:f>COUNTIFS($A$7:$A$1047,A759,$B$7:$B$1047,B759,$E$7:$E$1047,1)</x:f>
        <x:v>7</x:v>
      </x:c>
      <x:c r="H759" s="67" t="n">
        <x:f>IF(E759=1,D759/G759,"")</x:f>
        <x:v>0.14285714285714285</x:v>
      </x:c>
      <x:c r="I759" s="60" t="n">
        <x:f>IF(AND(E759=1,COUNTIFS($A$7:A759,A759,$B$7:B759,B759,$E$7:E759,1)=1),1,0)</x:f>
        <x:v>1</x:v>
      </x:c>
      <x:c r="J759" s="63" t="str">
        <x:v>Official amendment</x:v>
      </x:c>
      <x:c r="K759" s="61" t="str">
        <x:v>Named signatory to tabled amendment</x:v>
      </x:c>
      <x:c r="L759" s="60" t="str">
        <x:v>No</x:v>
      </x:c>
      <x:c r="M759" s="60" t="str">
        <x:v>PET-MEP-131</x:v>
      </x:c>
    </x:row>
    <x:row r="760" ht="34" customHeight="1">
      <x:c r="A760" s="55" t="str">
        <x:v>Matjaž Nemec</x:v>
      </x:c>
      <x:c r="B760" s="55" t="str">
        <x:v>Digital Omnibus</x:v>
      </x:c>
      <x:c r="C760" s="62" t="str">
        <x:v>Amendment 417; Recital 43 p (new)</x:v>
      </x:c>
      <x:c r="D760" s="66" t="n">
        <x:f>IF(INDEX('MEP amendments'!$AE$7:$AE$315,MATCH($M760,'MEP amendments'!$AD$7:$AD$315,0))=1,INDEX('MEP amendments'!$P$7:$P$315,MATCH($M760,'MEP amendments'!$AD$7:$AD$315,0)),"")</x:f>
        <x:v>2</x:v>
      </x:c>
      <x:c r="E760" s="55" t="n">
        <x:f>IF(AND(ISNUMBER(D760),INDEX('MEP amendments'!$T$7:$T$315,MATCH($M760,'MEP amendments'!$AD$7:$AD$315,0))="Yes"),1,0)</x:f>
        <x:v>1</x:v>
      </x:c>
      <x:c r="F760" s="55" t="str">
        <x:f>INDEX('MEP amendments'!$S$7:$S$315,MATCH($M760,'MEP amendments'!$AD$7:$AD$315,0))</x:f>
        <x:v>High</x:v>
      </x:c>
      <x:c r="G760" s="55" t="n">
        <x:f>COUNTIFS($A$7:$A$1047,A760,$B$7:$B$1047,B760,$E$7:$E$1047,1)</x:f>
        <x:v>7</x:v>
      </x:c>
      <x:c r="H760" s="68" t="n">
        <x:f>IF(E760=1,D760/G760,"")</x:f>
        <x:v>0.2857142857142857</x:v>
      </x:c>
      <x:c r="I760" s="55" t="n">
        <x:f>IF(AND(E760=1,COUNTIFS($A$7:A760,A760,$B$7:B760,B760,$E$7:E760,1)=1),1,0)</x:f>
        <x:v>0</x:v>
      </x:c>
      <x:c r="J760" s="64" t="str">
        <x:v>Official amendment</x:v>
      </x:c>
      <x:c r="K760" s="62" t="str">
        <x:v>Named signatory to tabled amendment</x:v>
      </x:c>
      <x:c r="L760" s="55" t="str">
        <x:v>Yes</x:v>
      </x:c>
      <x:c r="M760" s="55" t="str">
        <x:v>PET-MEP-142</x:v>
      </x:c>
    </x:row>
    <x:row r="761" ht="34" customHeight="1">
      <x:c r="A761" s="60" t="str">
        <x:v>Matjaž Nemec</x:v>
      </x:c>
      <x:c r="B761" s="60" t="str">
        <x:v>Digital Omnibus</x:v>
      </x:c>
      <x:c r="C761" s="61" t="str">
        <x:v>Amendment 418; Recital 43 q (new)</x:v>
      </x:c>
      <x:c r="D761" s="65" t="n">
        <x:f>IF(INDEX('MEP amendments'!$AE$7:$AE$315,MATCH($M761,'MEP amendments'!$AD$7:$AD$315,0))=1,INDEX('MEP amendments'!$P$7:$P$315,MATCH($M761,'MEP amendments'!$AD$7:$AD$315,0)),"")</x:f>
        <x:v>1</x:v>
      </x:c>
      <x:c r="E761" s="60" t="n">
        <x:f>IF(AND(ISNUMBER(D761),INDEX('MEP amendments'!$T$7:$T$315,MATCH($M761,'MEP amendments'!$AD$7:$AD$315,0))="Yes"),1,0)</x:f>
        <x:v>1</x:v>
      </x:c>
      <x:c r="F761" s="60" t="str">
        <x:f>INDEX('MEP amendments'!$S$7:$S$315,MATCH($M761,'MEP amendments'!$AD$7:$AD$315,0))</x:f>
        <x:v>High</x:v>
      </x:c>
      <x:c r="G761" s="60" t="n">
        <x:f>COUNTIFS($A$7:$A$1047,A761,$B$7:$B$1047,B761,$E$7:$E$1047,1)</x:f>
        <x:v>7</x:v>
      </x:c>
      <x:c r="H761" s="67" t="n">
        <x:f>IF(E761=1,D761/G761,"")</x:f>
        <x:v>0.14285714285714285</x:v>
      </x:c>
      <x:c r="I761" s="60" t="n">
        <x:f>IF(AND(E761=1,COUNTIFS($A$7:A761,A761,$B$7:B761,B761,$E$7:E761,1)=1),1,0)</x:f>
        <x:v>0</x:v>
      </x:c>
      <x:c r="J761" s="63" t="str">
        <x:v>Official amendment</x:v>
      </x:c>
      <x:c r="K761" s="61" t="str">
        <x:v>Named signatory to tabled amendment</x:v>
      </x:c>
      <x:c r="L761" s="60" t="str">
        <x:v>No</x:v>
      </x:c>
      <x:c r="M761" s="60" t="str">
        <x:v>PET-MEP-143</x:v>
      </x:c>
    </x:row>
    <x:row r="762" ht="34" customHeight="1">
      <x:c r="A762" s="55" t="str">
        <x:v>Matjaž Nemec</x:v>
      </x:c>
      <x:c r="B762" s="55" t="str">
        <x:v>Digital Omnibus</x:v>
      </x:c>
      <x:c r="C762" s="62" t="str">
        <x:v>Amendment 475; Recital 46 b (new)</x:v>
      </x:c>
      <x:c r="D762" s="66" t="n">
        <x:f>IF(INDEX('MEP amendments'!$AE$7:$AE$315,MATCH($M762,'MEP amendments'!$AD$7:$AD$315,0))=1,INDEX('MEP amendments'!$P$7:$P$315,MATCH($M762,'MEP amendments'!$AD$7:$AD$315,0)),"")</x:f>
        <x:v>2</x:v>
      </x:c>
      <x:c r="E762" s="55" t="n">
        <x:f>IF(AND(ISNUMBER(D762),INDEX('MEP amendments'!$T$7:$T$315,MATCH($M762,'MEP amendments'!$AD$7:$AD$315,0))="Yes"),1,0)</x:f>
        <x:v>1</x:v>
      </x:c>
      <x:c r="F762" s="55" t="str">
        <x:f>INDEX('MEP amendments'!$S$7:$S$315,MATCH($M762,'MEP amendments'!$AD$7:$AD$315,0))</x:f>
        <x:v>High</x:v>
      </x:c>
      <x:c r="G762" s="55" t="n">
        <x:f>COUNTIFS($A$7:$A$1047,A762,$B$7:$B$1047,B762,$E$7:$E$1047,1)</x:f>
        <x:v>7</x:v>
      </x:c>
      <x:c r="H762" s="68" t="n">
        <x:f>IF(E762=1,D762/G762,"")</x:f>
        <x:v>0.2857142857142857</x:v>
      </x:c>
      <x:c r="I762" s="55" t="n">
        <x:f>IF(AND(E762=1,COUNTIFS($A$7:A762,A762,$B$7:B762,B762,$E$7:E762,1)=1),1,0)</x:f>
        <x:v>0</x:v>
      </x:c>
      <x:c r="J762" s="64" t="str">
        <x:v>Official amendment</x:v>
      </x:c>
      <x:c r="K762" s="62" t="str">
        <x:v>Named signatory to tabled amendment</x:v>
      </x:c>
      <x:c r="L762" s="55" t="str">
        <x:v>No</x:v>
      </x:c>
      <x:c r="M762" s="55" t="str">
        <x:v>PET-MEP-150</x:v>
      </x:c>
    </x:row>
    <x:row r="763" ht="34" customHeight="1">
      <x:c r="A763" s="60" t="str">
        <x:v>Matjaž Nemec</x:v>
      </x:c>
      <x:c r="B763" s="60" t="str">
        <x:v>Digital Omnibus</x:v>
      </x:c>
      <x:c r="C763" s="61" t="str">
        <x:v>GDPR Article 34, especially paragraphs3(a) and new4a; proposal Article 3(1)(8a)</x:v>
      </x:c>
      <x:c r="D763" s="65" t="n">
        <x:f>IF(INDEX('MEP amendments'!$AE$7:$AE$315,MATCH($M763,'MEP amendments'!$AD$7:$AD$315,0))=1,INDEX('MEP amendments'!$P$7:$P$315,MATCH($M763,'MEP amendments'!$AD$7:$AD$315,0)),"")</x:f>
        <x:v>0</x:v>
      </x:c>
      <x:c r="E763" s="60" t="n">
        <x:f>IF(AND(ISNUMBER(D763),INDEX('MEP amendments'!$T$7:$T$315,MATCH($M763,'MEP amendments'!$AD$7:$AD$315,0))="Yes"),1,0)</x:f>
        <x:v>1</x:v>
      </x:c>
      <x:c r="F763" s="60" t="str">
        <x:f>INDEX('MEP amendments'!$S$7:$S$315,MATCH($M763,'MEP amendments'!$AD$7:$AD$315,0))</x:f>
        <x:v>High</x:v>
      </x:c>
      <x:c r="G763" s="60" t="n">
        <x:f>COUNTIFS($A$7:$A$1047,A763,$B$7:$B$1047,B763,$E$7:$E$1047,1)</x:f>
        <x:v>7</x:v>
      </x:c>
      <x:c r="H763" s="67" t="n">
        <x:f>IF(E763=1,D763/G763,"")</x:f>
        <x:v>0</x:v>
      </x:c>
      <x:c r="I763" s="60" t="n">
        <x:f>IF(AND(E763=1,COUNTIFS($A$7:A763,A763,$B$7:B763,B763,$E$7:E763,1)=1),1,0)</x:f>
        <x:v>0</x:v>
      </x:c>
      <x:c r="J763" s="63" t="str">
        <x:v>Official amendment</x:v>
      </x:c>
      <x:c r="K763" s="61" t="str">
        <x:v>Named joint proposers/signatories</x:v>
      </x:c>
      <x:c r="L763" s="60" t="str">
        <x:v>No</x:v>
      </x:c>
      <x:c r="M763" s="60" t="str">
        <x:v>PET-MEP-212</x:v>
      </x:c>
    </x:row>
    <x:row r="764" ht="34" customHeight="1">
      <x:c r="A764" s="55" t="str">
        <x:v>Matjaž Nemec</x:v>
      </x:c>
      <x:c r="B764" s="55" t="str">
        <x:v>Digital Omnibus</x:v>
      </x:c>
      <x:c r="C764" s="62" t="str">
        <x:v>Proposed GDPR Article 41a; proposal Article 3(1)(10)</x:v>
      </x:c>
      <x:c r="D764" s="66" t="str">
        <x:f>IF(INDEX('MEP amendments'!$AE$7:$AE$315,MATCH($M764,'MEP amendments'!$AD$7:$AD$315,0))=1,INDEX('MEP amendments'!$P$7:$P$315,MATCH($M764,'MEP amendments'!$AD$7:$AD$315,0)),"")</x:f>
      </x:c>
      <x:c r="E764" s="55" t="n">
        <x:f>IF(AND(ISNUMBER(D764),INDEX('MEP amendments'!$T$7:$T$315,MATCH($M764,'MEP amendments'!$AD$7:$AD$315,0))="Yes"),1,0)</x:f>
        <x:v>0</x:v>
      </x:c>
      <x:c r="F764" s="55" t="str">
        <x:f>INDEX('MEP amendments'!$S$7:$S$315,MATCH($M764,'MEP amendments'!$AD$7:$AD$315,0))</x:f>
        <x:v>Medium</x:v>
      </x:c>
      <x:c r="G764" s="55" t="n">
        <x:f>COUNTIFS($A$7:$A$1047,A764,$B$7:$B$1047,B764,$E$7:$E$1047,1)</x:f>
        <x:v>7</x:v>
      </x:c>
      <x:c r="H764" s="68" t="str">
        <x:f>IF(E764=1,D764/G764,"")</x:f>
      </x:c>
      <x:c r="I764" s="55" t="n">
        <x:f>IF(AND(E764=1,COUNTIFS($A$7:A764,A764,$B$7:B764,B764,$E$7:E764,1)=1),1,0)</x:f>
        <x:v>0</x:v>
      </x:c>
      <x:c r="J764" s="64" t="str">
        <x:v>Official amendment</x:v>
      </x:c>
      <x:c r="K764" s="62" t="str">
        <x:v>Named joint proposers/signatories</x:v>
      </x:c>
      <x:c r="L764" s="55" t="str">
        <x:v>No</x:v>
      </x:c>
      <x:c r="M764" s="55" t="str">
        <x:v>PET-MEP-215</x:v>
      </x:c>
    </x:row>
    <x:row r="765" ht="34" customHeight="1">
      <x:c r="A765" s="60" t="str">
        <x:v>Matjaž Nemec</x:v>
      </x:c>
      <x:c r="B765" s="60" t="str">
        <x:v>Digital Omnibus</x:v>
      </x:c>
      <x:c r="C765" s="61" t="str">
        <x:v>Amendment 1594; Article 3(1)(15a); GDPR Article 91b(4)(b) (new)</x:v>
      </x:c>
      <x:c r="D765" s="65" t="n">
        <x:f>IF(INDEX('MEP amendments'!$AE$7:$AE$315,MATCH($M765,'MEP amendments'!$AD$7:$AD$315,0))=1,INDEX('MEP amendments'!$P$7:$P$315,MATCH($M765,'MEP amendments'!$AD$7:$AD$315,0)),"")</x:f>
        <x:v>2</x:v>
      </x:c>
      <x:c r="E765" s="60" t="n">
        <x:f>IF(AND(ISNUMBER(D765),INDEX('MEP amendments'!$T$7:$T$315,MATCH($M765,'MEP amendments'!$AD$7:$AD$315,0))="Yes"),1,0)</x:f>
        <x:v>1</x:v>
      </x:c>
      <x:c r="F765" s="60" t="str">
        <x:f>INDEX('MEP amendments'!$S$7:$S$315,MATCH($M765,'MEP amendments'!$AD$7:$AD$315,0))</x:f>
        <x:v>Medium</x:v>
      </x:c>
      <x:c r="G765" s="60" t="n">
        <x:f>COUNTIFS($A$7:$A$1047,A765,$B$7:$B$1047,B765,$E$7:$E$1047,1)</x:f>
        <x:v>7</x:v>
      </x:c>
      <x:c r="H765" s="67" t="n">
        <x:f>IF(E765=1,D765/G765,"")</x:f>
        <x:v>0.2857142857142857</x:v>
      </x:c>
      <x:c r="I765" s="60" t="n">
        <x:f>IF(AND(E765=1,COUNTIFS($A$7:A765,A765,$B$7:B765,B765,$E$7:E765,1)=1),1,0)</x:f>
        <x:v>0</x:v>
      </x:c>
      <x:c r="J765" s="63" t="str">
        <x:v>Official amendment</x:v>
      </x:c>
      <x:c r="K765" s="61" t="str">
        <x:v>Named signatories to tabled amendment</x:v>
      </x:c>
      <x:c r="L765" s="60" t="str">
        <x:v>No</x:v>
      </x:c>
      <x:c r="M765" s="60" t="str">
        <x:v>PET-MEP-289</x:v>
      </x:c>
    </x:row>
    <x:row r="766" ht="34" customHeight="1">
      <x:c r="A766" s="55" t="str">
        <x:v>Matjaž Nemec</x:v>
      </x:c>
      <x:c r="B766" s="55" t="str">
        <x:v>Digital Omnibus</x:v>
      </x:c>
      <x:c r="C766" s="62" t="str">
        <x:v>Amendment 1702; Article 4(1)(8a); Regulation (EU) 2018/1725 Article 37(1)(e) replacement</x:v>
      </x:c>
      <x:c r="D766" s="66" t="n">
        <x:f>IF(INDEX('MEP amendments'!$AE$7:$AE$315,MATCH($M766,'MEP amendments'!$AD$7:$AD$315,0))=1,INDEX('MEP amendments'!$P$7:$P$315,MATCH($M766,'MEP amendments'!$AD$7:$AD$315,0)),"")</x:f>
        <x:v>1</x:v>
      </x:c>
      <x:c r="E766" s="55" t="n">
        <x:f>IF(AND(ISNUMBER(D766),INDEX('MEP amendments'!$T$7:$T$315,MATCH($M766,'MEP amendments'!$AD$7:$AD$315,0))="Yes"),1,0)</x:f>
        <x:v>1</x:v>
      </x:c>
      <x:c r="F766" s="55" t="str">
        <x:f>INDEX('MEP amendments'!$S$7:$S$315,MATCH($M766,'MEP amendments'!$AD$7:$AD$315,0))</x:f>
        <x:v>Medium</x:v>
      </x:c>
      <x:c r="G766" s="55" t="n">
        <x:f>COUNTIFS($A$7:$A$1047,A766,$B$7:$B$1047,B766,$E$7:$E$1047,1)</x:f>
        <x:v>7</x:v>
      </x:c>
      <x:c r="H766" s="68" t="n">
        <x:f>IF(E766=1,D766/G766,"")</x:f>
        <x:v>0.14285714285714285</x:v>
      </x:c>
      <x:c r="I766" s="55" t="n">
        <x:f>IF(AND(E766=1,COUNTIFS($A$7:A766,A766,$B$7:B766,B766,$E$7:E766,1)=1),1,0)</x:f>
        <x:v>0</x:v>
      </x:c>
      <x:c r="J766" s="64" t="str">
        <x:v>Official amendment</x:v>
      </x:c>
      <x:c r="K766" s="62" t="str">
        <x:v>Named signatories to tabled amendment</x:v>
      </x:c>
      <x:c r="L766" s="55" t="str">
        <x:v>No</x:v>
      </x:c>
      <x:c r="M766" s="55" t="str">
        <x:v>PET-MEP-302</x:v>
      </x:c>
    </x:row>
    <x:row r="767" ht="34" customHeight="1">
      <x:c r="A767" s="60" t="str">
        <x:v>Michael McNamara</x:v>
      </x:c>
      <x:c r="B767" s="60" t="str">
        <x:v>Digital Omnibus</x:v>
      </x:c>
      <x:c r="C767" s="61" t="str">
        <x:v>Amendment 217 — Recital 27</x:v>
      </x:c>
      <x:c r="D767" s="65" t="str">
        <x:f>IF(INDEX('MEP amendments'!$AE$7:$AE$315,MATCH($M767,'MEP amendments'!$AD$7:$AD$315,0))=1,INDEX('MEP amendments'!$P$7:$P$315,MATCH($M767,'MEP amendments'!$AD$7:$AD$315,0)),"")</x:f>
      </x:c>
      <x:c r="E767" s="60" t="n">
        <x:f>IF(AND(ISNUMBER(D767),INDEX('MEP amendments'!$T$7:$T$315,MATCH($M767,'MEP amendments'!$AD$7:$AD$315,0))="Yes"),1,0)</x:f>
        <x:v>0</x:v>
      </x:c>
      <x:c r="F767" s="60" t="str">
        <x:f>INDEX('MEP amendments'!$S$7:$S$315,MATCH($M767,'MEP amendments'!$AD$7:$AD$315,0))</x:f>
        <x:v>Medium</x:v>
      </x:c>
      <x:c r="G767" s="60" t="n">
        <x:f>COUNTIFS($A$7:$A$1047,A767,$B$7:$B$1047,B767,$E$7:$E$1047,1)</x:f>
        <x:v>19</x:v>
      </x:c>
      <x:c r="H767" s="67" t="str">
        <x:f>IF(E767=1,D767/G767,"")</x:f>
      </x:c>
      <x:c r="I767" s="60" t="n">
        <x:f>IF(AND(E767=1,COUNTIFS($A$7:A767,A767,$B$7:B767,B767,$E$7:E767,1)=1),1,0)</x:f>
        <x:v>0</x:v>
      </x:c>
      <x:c r="J767" s="63" t="str">
        <x:v>Official amendment</x:v>
      </x:c>
      <x:c r="K767" s="61" t="str">
        <x:v>Named signatory to tabled amendment</x:v>
      </x:c>
      <x:c r="L767" s="60" t="str">
        <x:v>No</x:v>
      </x:c>
      <x:c r="M767" s="60" t="str">
        <x:v>PET-MEP-100</x:v>
      </x:c>
    </x:row>
    <x:row r="768" ht="34" customHeight="1">
      <x:c r="A768" s="55" t="str">
        <x:v>Michael McNamara</x:v>
      </x:c>
      <x:c r="B768" s="55" t="str">
        <x:v>Digital Omnibus</x:v>
      </x:c>
      <x:c r="C768" s="62" t="str">
        <x:v>Amendment 225 — Recital 27 a (new)</x:v>
      </x:c>
      <x:c r="D768" s="66" t="n">
        <x:f>IF(INDEX('MEP amendments'!$AE$7:$AE$315,MATCH($M768,'MEP amendments'!$AD$7:$AD$315,0))=1,INDEX('MEP amendments'!$P$7:$P$315,MATCH($M768,'MEP amendments'!$AD$7:$AD$315,0)),"")</x:f>
        <x:v>2</x:v>
      </x:c>
      <x:c r="E768" s="55" t="n">
        <x:f>IF(AND(ISNUMBER(D768),INDEX('MEP amendments'!$T$7:$T$315,MATCH($M768,'MEP amendments'!$AD$7:$AD$315,0))="Yes"),1,0)</x:f>
        <x:v>1</x:v>
      </x:c>
      <x:c r="F768" s="55" t="str">
        <x:f>INDEX('MEP amendments'!$S$7:$S$315,MATCH($M768,'MEP amendments'!$AD$7:$AD$315,0))</x:f>
        <x:v>High</x:v>
      </x:c>
      <x:c r="G768" s="55" t="n">
        <x:f>COUNTIFS($A$7:$A$1047,A768,$B$7:$B$1047,B768,$E$7:$E$1047,1)</x:f>
        <x:v>19</x:v>
      </x:c>
      <x:c r="H768" s="68" t="n">
        <x:f>IF(E768=1,D768/G768,"")</x:f>
        <x:v>0.10526315789473684</x:v>
      </x:c>
      <x:c r="I768" s="55" t="n">
        <x:f>IF(AND(E768=1,COUNTIFS($A$7:A768,A768,$B$7:B768,B768,$E$7:E768,1)=1),1,0)</x:f>
        <x:v>1</x:v>
      </x:c>
      <x:c r="J768" s="64" t="str">
        <x:v>Official amendment</x:v>
      </x:c>
      <x:c r="K768" s="62" t="str">
        <x:v>Named signatory to tabled amendment</x:v>
      </x:c>
      <x:c r="L768" s="55" t="str">
        <x:v>No</x:v>
      </x:c>
      <x:c r="M768" s="55" t="str">
        <x:v>PET-MEP-106</x:v>
      </x:c>
    </x:row>
    <x:row r="769" ht="34" customHeight="1">
      <x:c r="A769" s="60" t="str">
        <x:v>Michael McNamara</x:v>
      </x:c>
      <x:c r="B769" s="60" t="str">
        <x:v>Digital Omnibus</x:v>
      </x:c>
      <x:c r="C769" s="61" t="str">
        <x:v>Amendment 272 — Recital 31</x:v>
      </x:c>
      <x:c r="D769" s="65" t="str">
        <x:f>IF(INDEX('MEP amendments'!$AE$7:$AE$315,MATCH($M769,'MEP amendments'!$AD$7:$AD$315,0))=1,INDEX('MEP amendments'!$P$7:$P$315,MATCH($M769,'MEP amendments'!$AD$7:$AD$315,0)),"")</x:f>
      </x:c>
      <x:c r="E769" s="60" t="n">
        <x:f>IF(AND(ISNUMBER(D769),INDEX('MEP amendments'!$T$7:$T$315,MATCH($M769,'MEP amendments'!$AD$7:$AD$315,0))="Yes"),1,0)</x:f>
        <x:v>0</x:v>
      </x:c>
      <x:c r="F769" s="60" t="str">
        <x:f>INDEX('MEP amendments'!$S$7:$S$315,MATCH($M769,'MEP amendments'!$AD$7:$AD$315,0))</x:f>
        <x:v>Medium</x:v>
      </x:c>
      <x:c r="G769" s="60" t="n">
        <x:f>COUNTIFS($A$7:$A$1047,A769,$B$7:$B$1047,B769,$E$7:$E$1047,1)</x:f>
        <x:v>19</x:v>
      </x:c>
      <x:c r="H769" s="67" t="str">
        <x:f>IF(E769=1,D769/G769,"")</x:f>
      </x:c>
      <x:c r="I769" s="60" t="n">
        <x:f>IF(AND(E769=1,COUNTIFS($A$7:A769,A769,$B$7:B769,B769,$E$7:E769,1)=1),1,0)</x:f>
        <x:v>0</x:v>
      </x:c>
      <x:c r="J769" s="63" t="str">
        <x:v>Official amendment</x:v>
      </x:c>
      <x:c r="K769" s="61" t="str">
        <x:v>Named signatory to tabled amendment</x:v>
      </x:c>
      <x:c r="L769" s="60" t="str">
        <x:v>No</x:v>
      </x:c>
      <x:c r="M769" s="60" t="str">
        <x:v>PET-MEP-119</x:v>
      </x:c>
    </x:row>
    <x:row r="770" ht="34" customHeight="1">
      <x:c r="A770" s="55" t="str">
        <x:v>Michael McNamara</x:v>
      </x:c>
      <x:c r="B770" s="55" t="str">
        <x:v>Digital Omnibus</x:v>
      </x:c>
      <x:c r="C770" s="62" t="str">
        <x:v>Amendment 315 — Recital 34</x:v>
      </x:c>
      <x:c r="D770" s="66" t="n">
        <x:f>IF(INDEX('MEP amendments'!$AE$7:$AE$315,MATCH($M770,'MEP amendments'!$AD$7:$AD$315,0))=1,INDEX('MEP amendments'!$P$7:$P$315,MATCH($M770,'MEP amendments'!$AD$7:$AD$315,0)),"")</x:f>
        <x:v>0</x:v>
      </x:c>
      <x:c r="E770" s="55" t="n">
        <x:f>IF(AND(ISNUMBER(D770),INDEX('MEP amendments'!$T$7:$T$315,MATCH($M770,'MEP amendments'!$AD$7:$AD$315,0))="Yes"),1,0)</x:f>
        <x:v>1</x:v>
      </x:c>
      <x:c r="F770" s="55" t="str">
        <x:f>INDEX('MEP amendments'!$S$7:$S$315,MATCH($M770,'MEP amendments'!$AD$7:$AD$315,0))</x:f>
        <x:v>Medium</x:v>
      </x:c>
      <x:c r="G770" s="55" t="n">
        <x:f>COUNTIFS($A$7:$A$1047,A770,$B$7:$B$1047,B770,$E$7:$E$1047,1)</x:f>
        <x:v>19</x:v>
      </x:c>
      <x:c r="H770" s="68" t="n">
        <x:f>IF(E770=1,D770/G770,"")</x:f>
        <x:v>0</x:v>
      </x:c>
      <x:c r="I770" s="55" t="n">
        <x:f>IF(AND(E770=1,COUNTIFS($A$7:A770,A770,$B$7:B770,B770,$E$7:E770,1)=1),1,0)</x:f>
        <x:v>0</x:v>
      </x:c>
      <x:c r="J770" s="64" t="str">
        <x:v>Official amendment</x:v>
      </x:c>
      <x:c r="K770" s="62" t="str">
        <x:v>Named signatory to tabled amendment</x:v>
      </x:c>
      <x:c r="L770" s="55" t="str">
        <x:v>No</x:v>
      </x:c>
      <x:c r="M770" s="55" t="str">
        <x:v>PET-MEP-133</x:v>
      </x:c>
    </x:row>
    <x:row r="771" ht="34" customHeight="1">
      <x:c r="A771" s="60" t="str">
        <x:v>Michael McNamara</x:v>
      </x:c>
      <x:c r="B771" s="60" t="str">
        <x:v>Digital Omnibus</x:v>
      </x:c>
      <x:c r="C771" s="61" t="str">
        <x:v>Amendment 448; Recital 44 – paragraph 4</x:v>
      </x:c>
      <x:c r="D771" s="65" t="n">
        <x:f>IF(INDEX('MEP amendments'!$AE$7:$AE$315,MATCH($M771,'MEP amendments'!$AD$7:$AD$315,0))=1,INDEX('MEP amendments'!$P$7:$P$315,MATCH($M771,'MEP amendments'!$AD$7:$AD$315,0)),"")</x:f>
        <x:v>2</x:v>
      </x:c>
      <x:c r="E771" s="60" t="n">
        <x:f>IF(AND(ISNUMBER(D771),INDEX('MEP amendments'!$T$7:$T$315,MATCH($M771,'MEP amendments'!$AD$7:$AD$315,0))="Yes"),1,0)</x:f>
        <x:v>1</x:v>
      </x:c>
      <x:c r="F771" s="60" t="str">
        <x:f>INDEX('MEP amendments'!$S$7:$S$315,MATCH($M771,'MEP amendments'!$AD$7:$AD$315,0))</x:f>
        <x:v>High</x:v>
      </x:c>
      <x:c r="G771" s="60" t="n">
        <x:f>COUNTIFS($A$7:$A$1047,A771,$B$7:$B$1047,B771,$E$7:$E$1047,1)</x:f>
        <x:v>19</x:v>
      </x:c>
      <x:c r="H771" s="67" t="n">
        <x:f>IF(E771=1,D771/G771,"")</x:f>
        <x:v>0.10526315789473684</x:v>
      </x:c>
      <x:c r="I771" s="60" t="n">
        <x:f>IF(AND(E771=1,COUNTIFS($A$7:A771,A771,$B$7:B771,B771,$E$7:E771,1)=1),1,0)</x:f>
        <x:v>0</x:v>
      </x:c>
      <x:c r="J771" s="63" t="str">
        <x:v>Official amendment</x:v>
      </x:c>
      <x:c r="K771" s="61" t="str">
        <x:v>Named signatory to tabled amendment</x:v>
      </x:c>
      <x:c r="L771" s="60" t="str">
        <x:v>No</x:v>
      </x:c>
      <x:c r="M771" s="60" t="str">
        <x:v>PET-MEP-146</x:v>
      </x:c>
    </x:row>
    <x:row r="772" ht="34" customHeight="1">
      <x:c r="A772" s="55" t="str">
        <x:v>Michael McNamara</x:v>
      </x:c>
      <x:c r="B772" s="55" t="str">
        <x:v>Digital Omnibus</x:v>
      </x:c>
      <x:c r="C772" s="62" t="str">
        <x:v>Amendment 464; Recital 46</x:v>
      </x:c>
      <x:c r="D772" s="66" t="n">
        <x:f>IF(INDEX('MEP amendments'!$AE$7:$AE$315,MATCH($M772,'MEP amendments'!$AD$7:$AD$315,0))=1,INDEX('MEP amendments'!$P$7:$P$315,MATCH($M772,'MEP amendments'!$AD$7:$AD$315,0)),"")</x:f>
        <x:v>2</x:v>
      </x:c>
      <x:c r="E772" s="55" t="n">
        <x:f>IF(AND(ISNUMBER(D772),INDEX('MEP amendments'!$T$7:$T$315,MATCH($M772,'MEP amendments'!$AD$7:$AD$315,0))="Yes"),1,0)</x:f>
        <x:v>1</x:v>
      </x:c>
      <x:c r="F772" s="55" t="str">
        <x:f>INDEX('MEP amendments'!$S$7:$S$315,MATCH($M772,'MEP amendments'!$AD$7:$AD$315,0))</x:f>
        <x:v>High</x:v>
      </x:c>
      <x:c r="G772" s="55" t="n">
        <x:f>COUNTIFS($A$7:$A$1047,A772,$B$7:$B$1047,B772,$E$7:$E$1047,1)</x:f>
        <x:v>19</x:v>
      </x:c>
      <x:c r="H772" s="68" t="n">
        <x:f>IF(E772=1,D772/G772,"")</x:f>
        <x:v>0.10526315789473684</x:v>
      </x:c>
      <x:c r="I772" s="55" t="n">
        <x:f>IF(AND(E772=1,COUNTIFS($A$7:A772,A772,$B$7:B772,B772,$E$7:E772,1)=1),1,0)</x:f>
        <x:v>0</x:v>
      </x:c>
      <x:c r="J772" s="64" t="str">
        <x:v>Official amendment</x:v>
      </x:c>
      <x:c r="K772" s="62" t="str">
        <x:v>Named signatory to tabled amendment</x:v>
      </x:c>
      <x:c r="L772" s="55" t="str">
        <x:v>Yes</x:v>
      </x:c>
      <x:c r="M772" s="55" t="str">
        <x:v>PET-MEP-148</x:v>
      </x:c>
    </x:row>
    <x:row r="773" ht="34" customHeight="1">
      <x:c r="A773" s="60" t="str">
        <x:v>Michael McNamara</x:v>
      </x:c>
      <x:c r="B773" s="60" t="str">
        <x:v>Digital Omnibus</x:v>
      </x:c>
      <x:c r="C773" s="61" t="str">
        <x:v>Amendment 645 — Article 1 – paragraph 1 – point 7 Regulation (EU) 2023/2854 Article 15a – paragraph 2</x:v>
      </x:c>
      <x:c r="D773" s="65" t="n">
        <x:f>IF(INDEX('MEP amendments'!$AE$7:$AE$315,MATCH($M773,'MEP amendments'!$AD$7:$AD$315,0))=1,INDEX('MEP amendments'!$P$7:$P$315,MATCH($M773,'MEP amendments'!$AD$7:$AD$315,0)),"")</x:f>
        <x:v>2</x:v>
      </x:c>
      <x:c r="E773" s="60" t="n">
        <x:f>IF(AND(ISNUMBER(D773),INDEX('MEP amendments'!$T$7:$T$315,MATCH($M773,'MEP amendments'!$AD$7:$AD$315,0))="Yes"),1,0)</x:f>
        <x:v>1</x:v>
      </x:c>
      <x:c r="F773" s="60" t="str">
        <x:f>INDEX('MEP amendments'!$S$7:$S$315,MATCH($M773,'MEP amendments'!$AD$7:$AD$315,0))</x:f>
        <x:v>High</x:v>
      </x:c>
      <x:c r="G773" s="60" t="n">
        <x:f>COUNTIFS($A$7:$A$1047,A773,$B$7:$B$1047,B773,$E$7:$E$1047,1)</x:f>
        <x:v>19</x:v>
      </x:c>
      <x:c r="H773" s="67" t="n">
        <x:f>IF(E773=1,D773/G773,"")</x:f>
        <x:v>0.10526315789473684</x:v>
      </x:c>
      <x:c r="I773" s="60" t="n">
        <x:f>IF(AND(E773=1,COUNTIFS($A$7:A773,A773,$B$7:B773,B773,$E$7:E773,1)=1),1,0)</x:f>
        <x:v>0</x:v>
      </x:c>
      <x:c r="J773" s="63" t="str">
        <x:v>Official amendment</x:v>
      </x:c>
      <x:c r="K773" s="61" t="str">
        <x:v>Named signatory to tabled amendment</x:v>
      </x:c>
      <x:c r="L773" s="60" t="str">
        <x:v>No</x:v>
      </x:c>
      <x:c r="M773" s="60" t="str">
        <x:v>PET-MEP-161</x:v>
      </x:c>
    </x:row>
    <x:row r="774" ht="34" customHeight="1">
      <x:c r="A774" s="55" t="str">
        <x:v>Michael McNamara</x:v>
      </x:c>
      <x:c r="B774" s="55" t="str">
        <x:v>Digital Omnibus</x:v>
      </x:c>
      <x:c r="C774" s="62" t="str">
        <x:v>Amendment 771 — Article 1 – paragraph 1 – point 18 Regulation (EU) 2023/2854 Article 32f – paragraph 5a (new)</x:v>
      </x:c>
      <x:c r="D774" s="66" t="n">
        <x:f>IF(INDEX('MEP amendments'!$AE$7:$AE$315,MATCH($M774,'MEP amendments'!$AD$7:$AD$315,0))=1,INDEX('MEP amendments'!$P$7:$P$315,MATCH($M774,'MEP amendments'!$AD$7:$AD$315,0)),"")</x:f>
        <x:v>0</x:v>
      </x:c>
      <x:c r="E774" s="55" t="n">
        <x:f>IF(AND(ISNUMBER(D774),INDEX('MEP amendments'!$T$7:$T$315,MATCH($M774,'MEP amendments'!$AD$7:$AD$315,0))="Yes"),1,0)</x:f>
        <x:v>1</x:v>
      </x:c>
      <x:c r="F774" s="55" t="str">
        <x:f>INDEX('MEP amendments'!$S$7:$S$315,MATCH($M774,'MEP amendments'!$AD$7:$AD$315,0))</x:f>
        <x:v>High</x:v>
      </x:c>
      <x:c r="G774" s="55" t="n">
        <x:f>COUNTIFS($A$7:$A$1047,A774,$B$7:$B$1047,B774,$E$7:$E$1047,1)</x:f>
        <x:v>19</x:v>
      </x:c>
      <x:c r="H774" s="68" t="n">
        <x:f>IF(E774=1,D774/G774,"")</x:f>
        <x:v>0</x:v>
      </x:c>
      <x:c r="I774" s="55" t="n">
        <x:f>IF(AND(E774=1,COUNTIFS($A$7:A774,A774,$B$7:B774,B774,$E$7:E774,1)=1),1,0)</x:f>
        <x:v>0</x:v>
      </x:c>
      <x:c r="J774" s="64" t="str">
        <x:v>Official amendment</x:v>
      </x:c>
      <x:c r="K774" s="62" t="str">
        <x:v>Named signatory to tabled amendment</x:v>
      </x:c>
      <x:c r="L774" s="55" t="str">
        <x:v>No</x:v>
      </x:c>
      <x:c r="M774" s="55" t="str">
        <x:v>PET-MEP-169</x:v>
      </x:c>
    </x:row>
    <x:row r="775" ht="34" customHeight="1">
      <x:c r="A775" s="60" t="str">
        <x:v>Michael McNamara</x:v>
      </x:c>
      <x:c r="B775" s="60" t="str">
        <x:v>Digital Omnibus</x:v>
      </x:c>
      <x:c r="C775" s="61" t="str">
        <x:v>Amendment 977: new GDPR Art4(38a)</x:v>
      </x:c>
      <x:c r="D775" s="65" t="n">
        <x:f>IF(INDEX('MEP amendments'!$AE$7:$AE$315,MATCH($M775,'MEP amendments'!$AD$7:$AD$315,0))=1,INDEX('MEP amendments'!$P$7:$P$315,MATCH($M775,'MEP amendments'!$AD$7:$AD$315,0)),"")</x:f>
        <x:v>0</x:v>
      </x:c>
      <x:c r="E775" s="60" t="n">
        <x:f>IF(AND(ISNUMBER(D775),INDEX('MEP amendments'!$T$7:$T$315,MATCH($M775,'MEP amendments'!$AD$7:$AD$315,0))="Yes"),1,0)</x:f>
        <x:v>1</x:v>
      </x:c>
      <x:c r="F775" s="60" t="str">
        <x:f>INDEX('MEP amendments'!$S$7:$S$315,MATCH($M775,'MEP amendments'!$AD$7:$AD$315,0))</x:f>
        <x:v>Medium</x:v>
      </x:c>
      <x:c r="G775" s="60" t="n">
        <x:f>COUNTIFS($A$7:$A$1047,A775,$B$7:$B$1047,B775,$E$7:$E$1047,1)</x:f>
        <x:v>19</x:v>
      </x:c>
      <x:c r="H775" s="67" t="n">
        <x:f>IF(E775=1,D775/G775,"")</x:f>
        <x:v>0</x:v>
      </x:c>
      <x:c r="I775" s="60" t="n">
        <x:f>IF(AND(E775=1,COUNTIFS($A$7:A775,A775,$B$7:B775,B775,$E$7:E775,1)=1),1,0)</x:f>
        <x:v>0</x:v>
      </x:c>
      <x:c r="J775" s="63" t="str">
        <x:v>Official amendment</x:v>
      </x:c>
      <x:c r="K775" s="61" t="str">
        <x:v>Named joint proposers/signatories</x:v>
      </x:c>
      <x:c r="L775" s="60" t="str">
        <x:v>No</x:v>
      </x:c>
      <x:c r="M775" s="60" t="str">
        <x:v>PET-MEP-191</x:v>
      </x:c>
    </x:row>
    <x:row r="776" ht="34" customHeight="1">
      <x:c r="A776" s="55" t="str">
        <x:v>Michael McNamara</x:v>
      </x:c>
      <x:c r="B776" s="55" t="str">
        <x:v>Digital Omnibus</x:v>
      </x:c>
      <x:c r="C776" s="62" t="str">
        <x:v>GDPR Article 25(1)–(2); proposal Article 3(1)(7a)</x:v>
      </x:c>
      <x:c r="D776" s="66" t="n">
        <x:f>IF(INDEX('MEP amendments'!$AE$7:$AE$315,MATCH($M776,'MEP amendments'!$AD$7:$AD$315,0))=1,INDEX('MEP amendments'!$P$7:$P$315,MATCH($M776,'MEP amendments'!$AD$7:$AD$315,0)),"")</x:f>
        <x:v>0</x:v>
      </x:c>
      <x:c r="E776" s="55" t="n">
        <x:f>IF(AND(ISNUMBER(D776),INDEX('MEP amendments'!$T$7:$T$315,MATCH($M776,'MEP amendments'!$AD$7:$AD$315,0))="Yes"),1,0)</x:f>
        <x:v>1</x:v>
      </x:c>
      <x:c r="F776" s="55" t="str">
        <x:f>INDEX('MEP amendments'!$S$7:$S$315,MATCH($M776,'MEP amendments'!$AD$7:$AD$315,0))</x:f>
        <x:v>High</x:v>
      </x:c>
      <x:c r="G776" s="55" t="n">
        <x:f>COUNTIFS($A$7:$A$1047,A776,$B$7:$B$1047,B776,$E$7:$E$1047,1)</x:f>
        <x:v>19</x:v>
      </x:c>
      <x:c r="H776" s="68" t="n">
        <x:f>IF(E776=1,D776/G776,"")</x:f>
        <x:v>0</x:v>
      </x:c>
      <x:c r="I776" s="55" t="n">
        <x:f>IF(AND(E776=1,COUNTIFS($A$7:A776,A776,$B$7:B776,B776,$E$7:E776,1)=1),1,0)</x:f>
        <x:v>0</x:v>
      </x:c>
      <x:c r="J776" s="64" t="str">
        <x:v>Official amendment</x:v>
      </x:c>
      <x:c r="K776" s="62" t="str">
        <x:v>Named joint proposers/signatories</x:v>
      </x:c>
      <x:c r="L776" s="55" t="str">
        <x:v>No</x:v>
      </x:c>
      <x:c r="M776" s="55" t="str">
        <x:v>PET-MEP-208</x:v>
      </x:c>
    </x:row>
    <x:row r="777" ht="34" customHeight="1">
      <x:c r="A777" s="60" t="str">
        <x:v>Michael McNamara</x:v>
      </x:c>
      <x:c r="B777" s="60" t="str">
        <x:v>Digital Omnibus</x:v>
      </x:c>
      <x:c r="C777" s="61" t="str">
        <x:v>New GDPR Article 29a; proposal Article 3(1)(10) introductory part</x:v>
      </x:c>
      <x:c r="D777" s="65" t="n">
        <x:f>IF(INDEX('MEP amendments'!$AE$7:$AE$315,MATCH($M777,'MEP amendments'!$AD$7:$AD$315,0))=1,INDEX('MEP amendments'!$P$7:$P$315,MATCH($M777,'MEP amendments'!$AD$7:$AD$315,0)),"")</x:f>
        <x:v>2</x:v>
      </x:c>
      <x:c r="E777" s="60" t="n">
        <x:f>IF(AND(ISNUMBER(D777),INDEX('MEP amendments'!$T$7:$T$315,MATCH($M777,'MEP amendments'!$AD$7:$AD$315,0))="Yes"),1,0)</x:f>
        <x:v>1</x:v>
      </x:c>
      <x:c r="F777" s="60" t="str">
        <x:f>INDEX('MEP amendments'!$S$7:$S$315,MATCH($M777,'MEP amendments'!$AD$7:$AD$315,0))</x:f>
        <x:v>High</x:v>
      </x:c>
      <x:c r="G777" s="60" t="n">
        <x:f>COUNTIFS($A$7:$A$1047,A777,$B$7:$B$1047,B777,$E$7:$E$1047,1)</x:f>
        <x:v>19</x:v>
      </x:c>
      <x:c r="H777" s="67" t="n">
        <x:f>IF(E777=1,D777/G777,"")</x:f>
        <x:v>0.10526315789473684</x:v>
      </x:c>
      <x:c r="I777" s="60" t="n">
        <x:f>IF(AND(E777=1,COUNTIFS($A$7:A777,A777,$B$7:B777,B777,$E$7:E777,1)=1),1,0)</x:f>
        <x:v>0</x:v>
      </x:c>
      <x:c r="J777" s="63" t="str">
        <x:v>Official amendment</x:v>
      </x:c>
      <x:c r="K777" s="61" t="str">
        <x:v>Named joint proposers/signatories</x:v>
      </x:c>
      <x:c r="L777" s="60" t="str">
        <x:v>No</x:v>
      </x:c>
      <x:c r="M777" s="60" t="str">
        <x:v>PET-MEP-220</x:v>
      </x:c>
    </x:row>
    <x:row r="778" ht="34" customHeight="1">
      <x:c r="A778" s="55" t="str">
        <x:v>Michael McNamara</x:v>
      </x:c>
      <x:c r="B778" s="55" t="str">
        <x:v>Digital Omnibus</x:v>
      </x:c>
      <x:c r="C778" s="62" t="str">
        <x:v>Proposed GDPR Article 41a(1); proposal Article 3(1)(10)</x:v>
      </x:c>
      <x:c r="D778" s="66" t="n">
        <x:f>IF(INDEX('MEP amendments'!$AE$7:$AE$315,MATCH($M778,'MEP amendments'!$AD$7:$AD$315,0))=1,INDEX('MEP amendments'!$P$7:$P$315,MATCH($M778,'MEP amendments'!$AD$7:$AD$315,0)),"")</x:f>
        <x:v>1</x:v>
      </x:c>
      <x:c r="E778" s="55" t="n">
        <x:f>IF(AND(ISNUMBER(D778),INDEX('MEP amendments'!$T$7:$T$315,MATCH($M778,'MEP amendments'!$AD$7:$AD$315,0))="Yes"),1,0)</x:f>
        <x:v>1</x:v>
      </x:c>
      <x:c r="F778" s="55" t="str">
        <x:f>INDEX('MEP amendments'!$S$7:$S$315,MATCH($M778,'MEP amendments'!$AD$7:$AD$315,0))</x:f>
        <x:v>Medium</x:v>
      </x:c>
      <x:c r="G778" s="55" t="n">
        <x:f>COUNTIFS($A$7:$A$1047,A778,$B$7:$B$1047,B778,$E$7:$E$1047,1)</x:f>
        <x:v>19</x:v>
      </x:c>
      <x:c r="H778" s="68" t="n">
        <x:f>IF(E778=1,D778/G778,"")</x:f>
        <x:v>0.05263157894736842</x:v>
      </x:c>
      <x:c r="I778" s="55" t="n">
        <x:f>IF(AND(E778=1,COUNTIFS($A$7:A778,A778,$B$7:B778,B778,$E$7:E778,1)=1),1,0)</x:f>
        <x:v>0</x:v>
      </x:c>
      <x:c r="J778" s="64" t="str">
        <x:v>Official amendment</x:v>
      </x:c>
      <x:c r="K778" s="62" t="str">
        <x:v>Named joint proposers/signatories</x:v>
      </x:c>
      <x:c r="L778" s="55" t="str">
        <x:v>No</x:v>
      </x:c>
      <x:c r="M778" s="55" t="str">
        <x:v>PET-MEP-224</x:v>
      </x:c>
    </x:row>
    <x:row r="779" ht="34" customHeight="1">
      <x:c r="A779" s="60" t="str">
        <x:v>Michael McNamara</x:v>
      </x:c>
      <x:c r="B779" s="60" t="str">
        <x:v>Digital Omnibus</x:v>
      </x:c>
      <x:c r="C779" s="61" t="str">
        <x:v>Amendment 1261; Article 3 – paragraph 1 – point 10 Regulation (EU) 2016/679 Article 41a – paragraph 5a (new)</x:v>
      </x:c>
      <x:c r="D779" s="65" t="n">
        <x:f>IF(INDEX('MEP amendments'!$AE$7:$AE$315,MATCH($M779,'MEP amendments'!$AD$7:$AD$315,0))=1,INDEX('MEP amendments'!$P$7:$P$315,MATCH($M779,'MEP amendments'!$AD$7:$AD$315,0)),"")</x:f>
        <x:v>1</x:v>
      </x:c>
      <x:c r="E779" s="60" t="n">
        <x:f>IF(AND(ISNUMBER(D779),INDEX('MEP amendments'!$T$7:$T$315,MATCH($M779,'MEP amendments'!$AD$7:$AD$315,0))="Yes"),1,0)</x:f>
        <x:v>1</x:v>
      </x:c>
      <x:c r="F779" s="60" t="str">
        <x:f>INDEX('MEP amendments'!$S$7:$S$315,MATCH($M779,'MEP amendments'!$AD$7:$AD$315,0))</x:f>
        <x:v>High</x:v>
      </x:c>
      <x:c r="G779" s="60" t="n">
        <x:f>COUNTIFS($A$7:$A$1047,A779,$B$7:$B$1047,B779,$E$7:$E$1047,1)</x:f>
        <x:v>19</x:v>
      </x:c>
      <x:c r="H779" s="67" t="n">
        <x:f>IF(E779=1,D779/G779,"")</x:f>
        <x:v>0.05263157894736842</x:v>
      </x:c>
      <x:c r="I779" s="60" t="n">
        <x:f>IF(AND(E779=1,COUNTIFS($A$7:A779,A779,$B$7:B779,B779,$E$7:E779,1)=1),1,0)</x:f>
        <x:v>0</x:v>
      </x:c>
      <x:c r="J779" s="63" t="str">
        <x:v>Official amendment</x:v>
      </x:c>
      <x:c r="K779" s="61" t="str">
        <x:v>Named signatories to tabled amendment</x:v>
      </x:c>
      <x:c r="L779" s="60" t="str">
        <x:v>No</x:v>
      </x:c>
      <x:c r="M779" s="60" t="str">
        <x:v>PET-MEP-232</x:v>
      </x:c>
    </x:row>
    <x:row r="780" ht="34" customHeight="1">
      <x:c r="A780" s="55" t="str">
        <x:v>Michael McNamara</x:v>
      </x:c>
      <x:c r="B780" s="55" t="str">
        <x:v>Digital Omnibus</x:v>
      </x:c>
      <x:c r="C780" s="62" t="str">
        <x:v>Amendment 1262; Article 3 – paragraph 1 – point 10 Regulation (EU) 2016/679 Article 41a – paragraph 5b (new)</x:v>
      </x:c>
      <x:c r="D780" s="66" t="n">
        <x:f>IF(INDEX('MEP amendments'!$AE$7:$AE$315,MATCH($M780,'MEP amendments'!$AD$7:$AD$315,0))=1,INDEX('MEP amendments'!$P$7:$P$315,MATCH($M780,'MEP amendments'!$AD$7:$AD$315,0)),"")</x:f>
        <x:v>0</x:v>
      </x:c>
      <x:c r="E780" s="55" t="n">
        <x:f>IF(AND(ISNUMBER(D780),INDEX('MEP amendments'!$T$7:$T$315,MATCH($M780,'MEP amendments'!$AD$7:$AD$315,0))="Yes"),1,0)</x:f>
        <x:v>1</x:v>
      </x:c>
      <x:c r="F780" s="55" t="str">
        <x:f>INDEX('MEP amendments'!$S$7:$S$315,MATCH($M780,'MEP amendments'!$AD$7:$AD$315,0))</x:f>
        <x:v>High</x:v>
      </x:c>
      <x:c r="G780" s="55" t="n">
        <x:f>COUNTIFS($A$7:$A$1047,A780,$B$7:$B$1047,B780,$E$7:$E$1047,1)</x:f>
        <x:v>19</x:v>
      </x:c>
      <x:c r="H780" s="68" t="n">
        <x:f>IF(E780=1,D780/G780,"")</x:f>
        <x:v>0</x:v>
      </x:c>
      <x:c r="I780" s="55" t="n">
        <x:f>IF(AND(E780=1,COUNTIFS($A$7:A780,A780,$B$7:B780,B780,$E$7:E780,1)=1),1,0)</x:f>
        <x:v>0</x:v>
      </x:c>
      <x:c r="J780" s="64" t="str">
        <x:v>Official amendment</x:v>
      </x:c>
      <x:c r="K780" s="62" t="str">
        <x:v>Named signatories to tabled amendment</x:v>
      </x:c>
      <x:c r="L780" s="55" t="str">
        <x:v>No</x:v>
      </x:c>
      <x:c r="M780" s="55" t="str">
        <x:v>PET-MEP-233</x:v>
      </x:c>
    </x:row>
    <x:row r="781" ht="34" customHeight="1">
      <x:c r="A781" s="60" t="str">
        <x:v>Michael McNamara</x:v>
      </x:c>
      <x:c r="B781" s="60" t="str">
        <x:v>Digital Omnibus</x:v>
      </x:c>
      <x:c r="C781" s="61" t="str">
        <x:v>Amendment 1263; Article 3 – paragraph 1 – point 10 Regulation (EU) 2016/679 Article 41a – paragraph 3</x:v>
      </x:c>
      <x:c r="D781" s="65" t="n">
        <x:f>IF(INDEX('MEP amendments'!$AE$7:$AE$315,MATCH($M781,'MEP amendments'!$AD$7:$AD$315,0))=1,INDEX('MEP amendments'!$P$7:$P$315,MATCH($M781,'MEP amendments'!$AD$7:$AD$315,0)),"")</x:f>
        <x:v>0</x:v>
      </x:c>
      <x:c r="E781" s="60" t="n">
        <x:f>IF(AND(ISNUMBER(D781),INDEX('MEP amendments'!$T$7:$T$315,MATCH($M781,'MEP amendments'!$AD$7:$AD$315,0))="Yes"),1,0)</x:f>
        <x:v>1</x:v>
      </x:c>
      <x:c r="F781" s="60" t="str">
        <x:f>INDEX('MEP amendments'!$S$7:$S$315,MATCH($M781,'MEP amendments'!$AD$7:$AD$315,0))</x:f>
        <x:v>High</x:v>
      </x:c>
      <x:c r="G781" s="60" t="n">
        <x:f>COUNTIFS($A$7:$A$1047,A781,$B$7:$B$1047,B781,$E$7:$E$1047,1)</x:f>
        <x:v>19</x:v>
      </x:c>
      <x:c r="H781" s="67" t="n">
        <x:f>IF(E781=1,D781/G781,"")</x:f>
        <x:v>0</x:v>
      </x:c>
      <x:c r="I781" s="60" t="n">
        <x:f>IF(AND(E781=1,COUNTIFS($A$7:A781,A781,$B$7:B781,B781,$E$7:E781,1)=1),1,0)</x:f>
        <x:v>0</x:v>
      </x:c>
      <x:c r="J781" s="63" t="str">
        <x:v>Official amendment</x:v>
      </x:c>
      <x:c r="K781" s="61" t="str">
        <x:v>Named signatories to tabled amendment</x:v>
      </x:c>
      <x:c r="L781" s="60" t="str">
        <x:v>No</x:v>
      </x:c>
      <x:c r="M781" s="60" t="str">
        <x:v>PET-MEP-234</x:v>
      </x:c>
    </x:row>
    <x:row r="782" ht="34" customHeight="1">
      <x:c r="A782" s="55" t="str">
        <x:v>Michael McNamara</x:v>
      </x:c>
      <x:c r="B782" s="55" t="str">
        <x:v>Digital Omnibus</x:v>
      </x:c>
      <x:c r="C782" s="62" t="str">
        <x:v>Amendment 1264; Article 3 – paragraph 1 – point 10 Regulation (EU) 2016/679 Article 41a – paragraph 2</x:v>
      </x:c>
      <x:c r="D782" s="66" t="str">
        <x:f>IF(INDEX('MEP amendments'!$AE$7:$AE$315,MATCH($M782,'MEP amendments'!$AD$7:$AD$315,0))=1,INDEX('MEP amendments'!$P$7:$P$315,MATCH($M782,'MEP amendments'!$AD$7:$AD$315,0)),"")</x:f>
      </x:c>
      <x:c r="E782" s="55" t="n">
        <x:f>IF(AND(ISNUMBER(D782),INDEX('MEP amendments'!$T$7:$T$315,MATCH($M782,'MEP amendments'!$AD$7:$AD$315,0))="Yes"),1,0)</x:f>
        <x:v>0</x:v>
      </x:c>
      <x:c r="F782" s="55" t="str">
        <x:f>INDEX('MEP amendments'!$S$7:$S$315,MATCH($M782,'MEP amendments'!$AD$7:$AD$315,0))</x:f>
        <x:v>Low</x:v>
      </x:c>
      <x:c r="G782" s="55" t="n">
        <x:f>COUNTIFS($A$7:$A$1047,A782,$B$7:$B$1047,B782,$E$7:$E$1047,1)</x:f>
        <x:v>19</x:v>
      </x:c>
      <x:c r="H782" s="68" t="str">
        <x:f>IF(E782=1,D782/G782,"")</x:f>
      </x:c>
      <x:c r="I782" s="55" t="n">
        <x:f>IF(AND(E782=1,COUNTIFS($A$7:A782,A782,$B$7:B782,B782,$E$7:E782,1)=1),1,0)</x:f>
        <x:v>0</x:v>
      </x:c>
      <x:c r="J782" s="64" t="str">
        <x:v>Official amendment</x:v>
      </x:c>
      <x:c r="K782" s="62" t="str">
        <x:v>Named signatories to tabled amendment</x:v>
      </x:c>
      <x:c r="L782" s="55" t="str">
        <x:v>No</x:v>
      </x:c>
      <x:c r="M782" s="55" t="str">
        <x:v>PET-MEP-235</x:v>
      </x:c>
    </x:row>
    <x:row r="783" ht="34" customHeight="1">
      <x:c r="A783" s="60" t="str">
        <x:v>Michael McNamara</x:v>
      </x:c>
      <x:c r="B783" s="60" t="str">
        <x:v>Digital Omnibus</x:v>
      </x:c>
      <x:c r="C783" s="61" t="str">
        <x:v>Amendment 1266; Article 3 – paragraph 1 – point 10 Regulation (EU) 2016/679 Article 41a – paragraph 2 – point a</x:v>
      </x:c>
      <x:c r="D783" s="65" t="str">
        <x:f>IF(INDEX('MEP amendments'!$AE$7:$AE$315,MATCH($M783,'MEP amendments'!$AD$7:$AD$315,0))=1,INDEX('MEP amendments'!$P$7:$P$315,MATCH($M783,'MEP amendments'!$AD$7:$AD$315,0)),"")</x:f>
      </x:c>
      <x:c r="E783" s="60" t="n">
        <x:f>IF(AND(ISNUMBER(D783),INDEX('MEP amendments'!$T$7:$T$315,MATCH($M783,'MEP amendments'!$AD$7:$AD$315,0))="Yes"),1,0)</x:f>
        <x:v>0</x:v>
      </x:c>
      <x:c r="F783" s="60" t="str">
        <x:f>INDEX('MEP amendments'!$S$7:$S$315,MATCH($M783,'MEP amendments'!$AD$7:$AD$315,0))</x:f>
        <x:v>Low</x:v>
      </x:c>
      <x:c r="G783" s="60" t="n">
        <x:f>COUNTIFS($A$7:$A$1047,A783,$B$7:$B$1047,B783,$E$7:$E$1047,1)</x:f>
        <x:v>19</x:v>
      </x:c>
      <x:c r="H783" s="67" t="str">
        <x:f>IF(E783=1,D783/G783,"")</x:f>
      </x:c>
      <x:c r="I783" s="60" t="n">
        <x:f>IF(AND(E783=1,COUNTIFS($A$7:A783,A783,$B$7:B783,B783,$E$7:E783,1)=1),1,0)</x:f>
        <x:v>0</x:v>
      </x:c>
      <x:c r="J783" s="63" t="str">
        <x:v>Official amendment</x:v>
      </x:c>
      <x:c r="K783" s="61" t="str">
        <x:v>Named signatories to tabled amendment</x:v>
      </x:c>
      <x:c r="L783" s="60" t="str">
        <x:v>No</x:v>
      </x:c>
      <x:c r="M783" s="60" t="str">
        <x:v>PET-MEP-237</x:v>
      </x:c>
    </x:row>
    <x:row r="784" ht="34" customHeight="1">
      <x:c r="A784" s="55" t="str">
        <x:v>Michael McNamara</x:v>
      </x:c>
      <x:c r="B784" s="55" t="str">
        <x:v>Digital Omnibus</x:v>
      </x:c>
      <x:c r="C784" s="62" t="str">
        <x:v>Amendment 1272; Article 3 – paragraph 1 – point 10 Regulation (EU) 2016/679 Article 41a – paragraph 2 – point b</x:v>
      </x:c>
      <x:c r="D784" s="66" t="str">
        <x:f>IF(INDEX('MEP amendments'!$AE$7:$AE$315,MATCH($M784,'MEP amendments'!$AD$7:$AD$315,0))=1,INDEX('MEP amendments'!$P$7:$P$315,MATCH($M784,'MEP amendments'!$AD$7:$AD$315,0)),"")</x:f>
      </x:c>
      <x:c r="E784" s="55" t="n">
        <x:f>IF(AND(ISNUMBER(D784),INDEX('MEP amendments'!$T$7:$T$315,MATCH($M784,'MEP amendments'!$AD$7:$AD$315,0))="Yes"),1,0)</x:f>
        <x:v>0</x:v>
      </x:c>
      <x:c r="F784" s="55" t="str">
        <x:f>INDEX('MEP amendments'!$S$7:$S$315,MATCH($M784,'MEP amendments'!$AD$7:$AD$315,0))</x:f>
        <x:v>Low</x:v>
      </x:c>
      <x:c r="G784" s="55" t="n">
        <x:f>COUNTIFS($A$7:$A$1047,A784,$B$7:$B$1047,B784,$E$7:$E$1047,1)</x:f>
        <x:v>19</x:v>
      </x:c>
      <x:c r="H784" s="68" t="str">
        <x:f>IF(E784=1,D784/G784,"")</x:f>
      </x:c>
      <x:c r="I784" s="55" t="n">
        <x:f>IF(AND(E784=1,COUNTIFS($A$7:A784,A784,$B$7:B784,B784,$E$7:E784,1)=1),1,0)</x:f>
        <x:v>0</x:v>
      </x:c>
      <x:c r="J784" s="64" t="str">
        <x:v>Official amendment</x:v>
      </x:c>
      <x:c r="K784" s="62" t="str">
        <x:v>Named signatories to tabled amendment</x:v>
      </x:c>
      <x:c r="L784" s="55" t="str">
        <x:v>No</x:v>
      </x:c>
      <x:c r="M784" s="55" t="str">
        <x:v>PET-MEP-243</x:v>
      </x:c>
    </x:row>
    <x:row r="785" ht="34" customHeight="1">
      <x:c r="A785" s="60" t="str">
        <x:v>Michael McNamara</x:v>
      </x:c>
      <x:c r="B785" s="60" t="str">
        <x:v>Digital Omnibus</x:v>
      </x:c>
      <x:c r="C785" s="61" t="str">
        <x:v>Amendment 1286; Article 3 – paragraph 1 – point 10 Regulation (EU) 2016/679 Article 41a – paragraph 3</x:v>
      </x:c>
      <x:c r="D785" s="65" t="str">
        <x:f>IF(INDEX('MEP amendments'!$AE$7:$AE$315,MATCH($M785,'MEP amendments'!$AD$7:$AD$315,0))=1,INDEX('MEP amendments'!$P$7:$P$315,MATCH($M785,'MEP amendments'!$AD$7:$AD$315,0)),"")</x:f>
      </x:c>
      <x:c r="E785" s="60" t="n">
        <x:f>IF(AND(ISNUMBER(D785),INDEX('MEP amendments'!$T$7:$T$315,MATCH($M785,'MEP amendments'!$AD$7:$AD$315,0))="Yes"),1,0)</x:f>
        <x:v>0</x:v>
      </x:c>
      <x:c r="F785" s="60" t="str">
        <x:f>INDEX('MEP amendments'!$S$7:$S$315,MATCH($M785,'MEP amendments'!$AD$7:$AD$315,0))</x:f>
        <x:v>Low</x:v>
      </x:c>
      <x:c r="G785" s="60" t="n">
        <x:f>COUNTIFS($A$7:$A$1047,A785,$B$7:$B$1047,B785,$E$7:$E$1047,1)</x:f>
        <x:v>19</x:v>
      </x:c>
      <x:c r="H785" s="67" t="str">
        <x:f>IF(E785=1,D785/G785,"")</x:f>
      </x:c>
      <x:c r="I785" s="60" t="n">
        <x:f>IF(AND(E785=1,COUNTIFS($A$7:A785,A785,$B$7:B785,B785,$E$7:E785,1)=1),1,0)</x:f>
        <x:v>0</x:v>
      </x:c>
      <x:c r="J785" s="63" t="str">
        <x:v>Official amendment</x:v>
      </x:c>
      <x:c r="K785" s="61" t="str">
        <x:v>Named signatories to tabled amendment</x:v>
      </x:c>
      <x:c r="L785" s="60" t="str">
        <x:v>No</x:v>
      </x:c>
      <x:c r="M785" s="60" t="str">
        <x:v>PET-MEP-257</x:v>
      </x:c>
    </x:row>
    <x:row r="786" ht="34" customHeight="1">
      <x:c r="A786" s="55" t="str">
        <x:v>Michael McNamara</x:v>
      </x:c>
      <x:c r="B786" s="55" t="str">
        <x:v>Digital Omnibus</x:v>
      </x:c>
      <x:c r="C786" s="62" t="str">
        <x:v>Amendment 1295; Article 3 – paragraph 1 – point 10 Regulation (EU) 2016/679 Article 41a – paragraph 4</x:v>
      </x:c>
      <x:c r="D786" s="66" t="n">
        <x:f>IF(INDEX('MEP amendments'!$AE$7:$AE$315,MATCH($M786,'MEP amendments'!$AD$7:$AD$315,0))=1,INDEX('MEP amendments'!$P$7:$P$315,MATCH($M786,'MEP amendments'!$AD$7:$AD$315,0)),"")</x:f>
        <x:v>0</x:v>
      </x:c>
      <x:c r="E786" s="55" t="n">
        <x:f>IF(AND(ISNUMBER(D786),INDEX('MEP amendments'!$T$7:$T$315,MATCH($M786,'MEP amendments'!$AD$7:$AD$315,0))="Yes"),1,0)</x:f>
        <x:v>1</x:v>
      </x:c>
      <x:c r="F786" s="55" t="str">
        <x:f>INDEX('MEP amendments'!$S$7:$S$315,MATCH($M786,'MEP amendments'!$AD$7:$AD$315,0))</x:f>
        <x:v>High</x:v>
      </x:c>
      <x:c r="G786" s="55" t="n">
        <x:f>COUNTIFS($A$7:$A$1047,A786,$B$7:$B$1047,B786,$E$7:$E$1047,1)</x:f>
        <x:v>19</x:v>
      </x:c>
      <x:c r="H786" s="68" t="n">
        <x:f>IF(E786=1,D786/G786,"")</x:f>
        <x:v>0</x:v>
      </x:c>
      <x:c r="I786" s="55" t="n">
        <x:f>IF(AND(E786=1,COUNTIFS($A$7:A786,A786,$B$7:B786,B786,$E$7:E786,1)=1),1,0)</x:f>
        <x:v>0</x:v>
      </x:c>
      <x:c r="J786" s="64" t="str">
        <x:v>Official amendment</x:v>
      </x:c>
      <x:c r="K786" s="62" t="str">
        <x:v>Named signatories to tabled amendment</x:v>
      </x:c>
      <x:c r="L786" s="55" t="str">
        <x:v>No</x:v>
      </x:c>
      <x:c r="M786" s="55" t="str">
        <x:v>PET-MEP-266</x:v>
      </x:c>
    </x:row>
    <x:row r="787" ht="34" customHeight="1">
      <x:c r="A787" s="60" t="str">
        <x:v>Michael McNamara</x:v>
      </x:c>
      <x:c r="B787" s="60" t="str">
        <x:v>Digital Omnibus</x:v>
      </x:c>
      <x:c r="C787" s="61" t="str">
        <x:v>Amendment 1299; Article 3 – paragraph 1 – point 10 Regulation (EU) 2016/679 Article 41a – paragraph 5</x:v>
      </x:c>
      <x:c r="D787" s="65" t="n">
        <x:f>IF(INDEX('MEP amendments'!$AE$7:$AE$315,MATCH($M787,'MEP amendments'!$AD$7:$AD$315,0))=1,INDEX('MEP amendments'!$P$7:$P$315,MATCH($M787,'MEP amendments'!$AD$7:$AD$315,0)),"")</x:f>
        <x:v>0</x:v>
      </x:c>
      <x:c r="E787" s="60" t="n">
        <x:f>IF(AND(ISNUMBER(D787),INDEX('MEP amendments'!$T$7:$T$315,MATCH($M787,'MEP amendments'!$AD$7:$AD$315,0))="Yes"),1,0)</x:f>
        <x:v>1</x:v>
      </x:c>
      <x:c r="F787" s="60" t="str">
        <x:f>INDEX('MEP amendments'!$S$7:$S$315,MATCH($M787,'MEP amendments'!$AD$7:$AD$315,0))</x:f>
        <x:v>High</x:v>
      </x:c>
      <x:c r="G787" s="60" t="n">
        <x:f>COUNTIFS($A$7:$A$1047,A787,$B$7:$B$1047,B787,$E$7:$E$1047,1)</x:f>
        <x:v>19</x:v>
      </x:c>
      <x:c r="H787" s="67" t="n">
        <x:f>IF(E787=1,D787/G787,"")</x:f>
        <x:v>0</x:v>
      </x:c>
      <x:c r="I787" s="60" t="n">
        <x:f>IF(AND(E787=1,COUNTIFS($A$7:A787,A787,$B$7:B787,B787,$E$7:E787,1)=1),1,0)</x:f>
        <x:v>0</x:v>
      </x:c>
      <x:c r="J787" s="63" t="str">
        <x:v>Official amendment</x:v>
      </x:c>
      <x:c r="K787" s="61" t="str">
        <x:v>Named signatories to tabled amendment</x:v>
      </x:c>
      <x:c r="L787" s="60" t="str">
        <x:v>No</x:v>
      </x:c>
      <x:c r="M787" s="60" t="str">
        <x:v>PET-MEP-270</x:v>
      </x:c>
    </x:row>
    <x:row r="788" ht="34" customHeight="1">
      <x:c r="A788" s="55" t="str">
        <x:v>Michael McNamara</x:v>
      </x:c>
      <x:c r="B788" s="55" t="str">
        <x:v>Digital Omnibus</x:v>
      </x:c>
      <x:c r="C788" s="62" t="str">
        <x:v>Amendment 1534; Article 3 – paragraph 1 – point 15 Regulation (EU) 2016/679 Article 88b – paragraph 6</x:v>
      </x:c>
      <x:c r="D788" s="66" t="n">
        <x:f>IF(INDEX('MEP amendments'!$AE$7:$AE$315,MATCH($M788,'MEP amendments'!$AD$7:$AD$315,0))=1,INDEX('MEP amendments'!$P$7:$P$315,MATCH($M788,'MEP amendments'!$AD$7:$AD$315,0)),"")</x:f>
        <x:v>2</x:v>
      </x:c>
      <x:c r="E788" s="55" t="n">
        <x:f>IF(AND(ISNUMBER(D788),INDEX('MEP amendments'!$T$7:$T$315,MATCH($M788,'MEP amendments'!$AD$7:$AD$315,0))="Yes"),1,0)</x:f>
        <x:v>1</x:v>
      </x:c>
      <x:c r="F788" s="55" t="str">
        <x:f>INDEX('MEP amendments'!$S$7:$S$315,MATCH($M788,'MEP amendments'!$AD$7:$AD$315,0))</x:f>
        <x:v>High</x:v>
      </x:c>
      <x:c r="G788" s="55" t="n">
        <x:f>COUNTIFS($A$7:$A$1047,A788,$B$7:$B$1047,B788,$E$7:$E$1047,1)</x:f>
        <x:v>19</x:v>
      </x:c>
      <x:c r="H788" s="68" t="n">
        <x:f>IF(E788=1,D788/G788,"")</x:f>
        <x:v>0.10526315789473684</x:v>
      </x:c>
      <x:c r="I788" s="55" t="n">
        <x:f>IF(AND(E788=1,COUNTIFS($A$7:A788,A788,$B$7:B788,B788,$E$7:E788,1)=1),1,0)</x:f>
        <x:v>0</x:v>
      </x:c>
      <x:c r="J788" s="64" t="str">
        <x:v>Official amendment</x:v>
      </x:c>
      <x:c r="K788" s="62" t="str">
        <x:v>Named signatories to tabled amendment</x:v>
      </x:c>
      <x:c r="L788" s="55" t="str">
        <x:v>No</x:v>
      </x:c>
      <x:c r="M788" s="55" t="str">
        <x:v>PET-MEP-283</x:v>
      </x:c>
    </x:row>
    <x:row r="789" ht="34" customHeight="1">
      <x:c r="A789" s="60" t="str">
        <x:v>Michael McNamara</x:v>
      </x:c>
      <x:c r="B789" s="60" t="str">
        <x:v>Digital Omnibus</x:v>
      </x:c>
      <x:c r="C789" s="61" t="str">
        <x:v>Amendment 1560; Article 3 – paragraph 1 – point 15 Regulation (EU) 2016/679 Article 88c – paragraph 1</x:v>
      </x:c>
      <x:c r="D789" s="65" t="n">
        <x:f>IF(INDEX('MEP amendments'!$AE$7:$AE$315,MATCH($M789,'MEP amendments'!$AD$7:$AD$315,0))=1,INDEX('MEP amendments'!$P$7:$P$315,MATCH($M789,'MEP amendments'!$AD$7:$AD$315,0)),"")</x:f>
        <x:v>2</x:v>
      </x:c>
      <x:c r="E789" s="60" t="n">
        <x:f>IF(AND(ISNUMBER(D789),INDEX('MEP amendments'!$T$7:$T$315,MATCH($M789,'MEP amendments'!$AD$7:$AD$315,0))="Yes"),1,0)</x:f>
        <x:v>1</x:v>
      </x:c>
      <x:c r="F789" s="60" t="str">
        <x:f>INDEX('MEP amendments'!$S$7:$S$315,MATCH($M789,'MEP amendments'!$AD$7:$AD$315,0))</x:f>
        <x:v>High</x:v>
      </x:c>
      <x:c r="G789" s="60" t="n">
        <x:f>COUNTIFS($A$7:$A$1047,A789,$B$7:$B$1047,B789,$E$7:$E$1047,1)</x:f>
        <x:v>19</x:v>
      </x:c>
      <x:c r="H789" s="67" t="n">
        <x:f>IF(E789=1,D789/G789,"")</x:f>
        <x:v>0.10526315789473684</x:v>
      </x:c>
      <x:c r="I789" s="60" t="n">
        <x:f>IF(AND(E789=1,COUNTIFS($A$7:A789,A789,$B$7:B789,B789,$E$7:E789,1)=1),1,0)</x:f>
        <x:v>0</x:v>
      </x:c>
      <x:c r="J789" s="63" t="str">
        <x:v>Official amendment</x:v>
      </x:c>
      <x:c r="K789" s="61" t="str">
        <x:v>Named signatories to tabled amendment</x:v>
      </x:c>
      <x:c r="L789" s="60" t="str">
        <x:v>No</x:v>
      </x:c>
      <x:c r="M789" s="60" t="str">
        <x:v>PET-MEP-284</x:v>
      </x:c>
    </x:row>
    <x:row r="790" ht="34" customHeight="1">
      <x:c r="A790" s="55" t="str">
        <x:v>Michael McNamara</x:v>
      </x:c>
      <x:c r="B790" s="55" t="str">
        <x:v>Digital Omnibus</x:v>
      </x:c>
      <x:c r="C790" s="62" t="str">
        <x:v>Amendment 1574; Article 3(1)(15); GDPR Article 88c(2a) (new)</x:v>
      </x:c>
      <x:c r="D790" s="66" t="n">
        <x:f>IF(INDEX('MEP amendments'!$AE$7:$AE$315,MATCH($M790,'MEP amendments'!$AD$7:$AD$315,0))=1,INDEX('MEP amendments'!$P$7:$P$315,MATCH($M790,'MEP amendments'!$AD$7:$AD$315,0)),"")</x:f>
        <x:v>1</x:v>
      </x:c>
      <x:c r="E790" s="55" t="n">
        <x:f>IF(AND(ISNUMBER(D790),INDEX('MEP amendments'!$T$7:$T$315,MATCH($M790,'MEP amendments'!$AD$7:$AD$315,0))="Yes"),1,0)</x:f>
        <x:v>1</x:v>
      </x:c>
      <x:c r="F790" s="55" t="str">
        <x:f>INDEX('MEP amendments'!$S$7:$S$315,MATCH($M790,'MEP amendments'!$AD$7:$AD$315,0))</x:f>
        <x:v>High</x:v>
      </x:c>
      <x:c r="G790" s="55" t="n">
        <x:f>COUNTIFS($A$7:$A$1047,A790,$B$7:$B$1047,B790,$E$7:$E$1047,1)</x:f>
        <x:v>19</x:v>
      </x:c>
      <x:c r="H790" s="68" t="n">
        <x:f>IF(E790=1,D790/G790,"")</x:f>
        <x:v>0.05263157894736842</x:v>
      </x:c>
      <x:c r="I790" s="55" t="n">
        <x:f>IF(AND(E790=1,COUNTIFS($A$7:A790,A790,$B$7:B790,B790,$E$7:E790,1)=1),1,0)</x:f>
        <x:v>0</x:v>
      </x:c>
      <x:c r="J790" s="64" t="str">
        <x:v>Official amendment</x:v>
      </x:c>
      <x:c r="K790" s="62" t="str">
        <x:v>Named signatories to tabled amendment</x:v>
      </x:c>
      <x:c r="L790" s="55" t="str">
        <x:v>No</x:v>
      </x:c>
      <x:c r="M790" s="55" t="str">
        <x:v>PET-MEP-285</x:v>
      </x:c>
    </x:row>
    <x:row r="791" ht="34" customHeight="1">
      <x:c r="A791" s="60" t="str">
        <x:v>Michael McNamara</x:v>
      </x:c>
      <x:c r="B791" s="60" t="str">
        <x:v>Digital Omnibus</x:v>
      </x:c>
      <x:c r="C791" s="61" t="str">
        <x:v>Amendment 1576; Article 3(1)(15); GDPR Article 88c(2c) (new)</x:v>
      </x:c>
      <x:c r="D791" s="65" t="n">
        <x:f>IF(INDEX('MEP amendments'!$AE$7:$AE$315,MATCH($M791,'MEP amendments'!$AD$7:$AD$315,0))=1,INDEX('MEP amendments'!$P$7:$P$315,MATCH($M791,'MEP amendments'!$AD$7:$AD$315,0)),"")</x:f>
        <x:v>1</x:v>
      </x:c>
      <x:c r="E791" s="60" t="n">
        <x:f>IF(AND(ISNUMBER(D791),INDEX('MEP amendments'!$T$7:$T$315,MATCH($M791,'MEP amendments'!$AD$7:$AD$315,0))="Yes"),1,0)</x:f>
        <x:v>1</x:v>
      </x:c>
      <x:c r="F791" s="60" t="str">
        <x:f>INDEX('MEP amendments'!$S$7:$S$315,MATCH($M791,'MEP amendments'!$AD$7:$AD$315,0))</x:f>
        <x:v>High</x:v>
      </x:c>
      <x:c r="G791" s="60" t="n">
        <x:f>COUNTIFS($A$7:$A$1047,A791,$B$7:$B$1047,B791,$E$7:$E$1047,1)</x:f>
        <x:v>19</x:v>
      </x:c>
      <x:c r="H791" s="67" t="n">
        <x:f>IF(E791=1,D791/G791,"")</x:f>
        <x:v>0.05263157894736842</x:v>
      </x:c>
      <x:c r="I791" s="60" t="n">
        <x:f>IF(AND(E791=1,COUNTIFS($A$7:A791,A791,$B$7:B791,B791,$E$7:E791,1)=1),1,0)</x:f>
        <x:v>0</x:v>
      </x:c>
      <x:c r="J791" s="63" t="str">
        <x:v>Official amendment</x:v>
      </x:c>
      <x:c r="K791" s="61" t="str">
        <x:v>Named signatories to tabled amendment</x:v>
      </x:c>
      <x:c r="L791" s="60" t="str">
        <x:v>No</x:v>
      </x:c>
      <x:c r="M791" s="60" t="str">
        <x:v>PET-MEP-286</x:v>
      </x:c>
    </x:row>
    <x:row r="792" ht="34" customHeight="1">
      <x:c r="A792" s="55" t="str">
        <x:v>Michał Wawrykiewicz</x:v>
      </x:c>
      <x:c r="B792" s="55" t="str">
        <x:v>Digital Omnibus</x:v>
      </x:c>
      <x:c r="C792" s="62" t="str">
        <x:v>Amendment 278 — Recital 31</x:v>
      </x:c>
      <x:c r="D792" s="66" t="n">
        <x:f>IF(INDEX('MEP amendments'!$AE$7:$AE$315,MATCH($M792,'MEP amendments'!$AD$7:$AD$315,0))=1,INDEX('MEP amendments'!$P$7:$P$315,MATCH($M792,'MEP amendments'!$AD$7:$AD$315,0)),"")</x:f>
        <x:v>0</x:v>
      </x:c>
      <x:c r="E792" s="55" t="n">
        <x:f>IF(AND(ISNUMBER(D792),INDEX('MEP amendments'!$T$7:$T$315,MATCH($M792,'MEP amendments'!$AD$7:$AD$315,0))="Yes"),1,0)</x:f>
        <x:v>1</x:v>
      </x:c>
      <x:c r="F792" s="55" t="str">
        <x:f>INDEX('MEP amendments'!$S$7:$S$315,MATCH($M792,'MEP amendments'!$AD$7:$AD$315,0))</x:f>
        <x:v>High</x:v>
      </x:c>
      <x:c r="G792" s="55" t="n">
        <x:f>COUNTIFS($A$7:$A$1047,A792,$B$7:$B$1047,B792,$E$7:$E$1047,1)</x:f>
        <x:v>1</x:v>
      </x:c>
      <x:c r="H792" s="68" t="n">
        <x:f>IF(E792=1,D792/G792,"")</x:f>
        <x:v>0</x:v>
      </x:c>
      <x:c r="I792" s="55" t="n">
        <x:f>IF(AND(E792=1,COUNTIFS($A$7:A792,A792,$B$7:B792,B792,$E$7:E792,1)=1),1,0)</x:f>
        <x:v>1</x:v>
      </x:c>
      <x:c r="J792" s="64" t="str">
        <x:v>Official amendment</x:v>
      </x:c>
      <x:c r="K792" s="62" t="str">
        <x:v>Named signatory to tabled amendment</x:v>
      </x:c>
      <x:c r="L792" s="55" t="str">
        <x:v>No</x:v>
      </x:c>
      <x:c r="M792" s="55" t="str">
        <x:v>PET-MEP-125</x:v>
      </x:c>
    </x:row>
    <x:row r="793" ht="34" customHeight="1">
      <x:c r="A793" s="60" t="str">
        <x:v>Monika Hohlmeier</x:v>
      </x:c>
      <x:c r="B793" s="60" t="str">
        <x:v>Digital Omnibus</x:v>
      </x:c>
      <x:c r="C793" s="61" t="str">
        <x:v>Proposed GDPR Article 41a(1); proposal Article 3(1)(10)</x:v>
      </x:c>
      <x:c r="D793" s="65" t="n">
        <x:f>IF(INDEX('MEP amendments'!$AE$7:$AE$315,MATCH($M793,'MEP amendments'!$AD$7:$AD$315,0))=1,INDEX('MEP amendments'!$P$7:$P$315,MATCH($M793,'MEP amendments'!$AD$7:$AD$315,0)),"")</x:f>
        <x:v>1</x:v>
      </x:c>
      <x:c r="E793" s="60" t="n">
        <x:f>IF(AND(ISNUMBER(D793),INDEX('MEP amendments'!$T$7:$T$315,MATCH($M793,'MEP amendments'!$AD$7:$AD$315,0))="Yes"),1,0)</x:f>
        <x:v>1</x:v>
      </x:c>
      <x:c r="F793" s="60" t="str">
        <x:f>INDEX('MEP amendments'!$S$7:$S$315,MATCH($M793,'MEP amendments'!$AD$7:$AD$315,0))</x:f>
        <x:v>High</x:v>
      </x:c>
      <x:c r="G793" s="60" t="n">
        <x:f>COUNTIFS($A$7:$A$1047,A793,$B$7:$B$1047,B793,$E$7:$E$1047,1)</x:f>
        <x:v>5</x:v>
      </x:c>
      <x:c r="H793" s="67" t="n">
        <x:f>IF(E793=1,D793/G793,"")</x:f>
        <x:v>0.2</x:v>
      </x:c>
      <x:c r="I793" s="60" t="n">
        <x:f>IF(AND(E793=1,COUNTIFS($A$7:A793,A793,$B$7:B793,B793,$E$7:E793,1)=1),1,0)</x:f>
        <x:v>1</x:v>
      </x:c>
      <x:c r="J793" s="63" t="str">
        <x:v>Official amendment</x:v>
      </x:c>
      <x:c r="K793" s="61" t="str">
        <x:v>Named joint proposers/signatories</x:v>
      </x:c>
      <x:c r="L793" s="60" t="str">
        <x:v>No</x:v>
      </x:c>
      <x:c r="M793" s="60" t="str">
        <x:v>PET-MEP-225</x:v>
      </x:c>
    </x:row>
    <x:row r="794" ht="34" customHeight="1">
      <x:c r="A794" s="55" t="str">
        <x:v>Monika Hohlmeier</x:v>
      </x:c>
      <x:c r="B794" s="55" t="str">
        <x:v>Digital Omnibus</x:v>
      </x:c>
      <x:c r="C794" s="62" t="str">
        <x:v>Amendment 1269; Article 3 – paragraph 1 – point 10 Regulation (EU) 2016/679 Article 41a – paragraph 2 – point a</x:v>
      </x:c>
      <x:c r="D794" s="66" t="n">
        <x:f>IF(INDEX('MEP amendments'!$AE$7:$AE$315,MATCH($M794,'MEP amendments'!$AD$7:$AD$315,0))=1,INDEX('MEP amendments'!$P$7:$P$315,MATCH($M794,'MEP amendments'!$AD$7:$AD$315,0)),"")</x:f>
        <x:v>1</x:v>
      </x:c>
      <x:c r="E794" s="55" t="n">
        <x:f>IF(AND(ISNUMBER(D794),INDEX('MEP amendments'!$T$7:$T$315,MATCH($M794,'MEP amendments'!$AD$7:$AD$315,0))="Yes"),1,0)</x:f>
        <x:v>1</x:v>
      </x:c>
      <x:c r="F794" s="55" t="str">
        <x:f>INDEX('MEP amendments'!$S$7:$S$315,MATCH($M794,'MEP amendments'!$AD$7:$AD$315,0))</x:f>
        <x:v>High</x:v>
      </x:c>
      <x:c r="G794" s="55" t="n">
        <x:f>COUNTIFS($A$7:$A$1047,A794,$B$7:$B$1047,B794,$E$7:$E$1047,1)</x:f>
        <x:v>5</x:v>
      </x:c>
      <x:c r="H794" s="68" t="n">
        <x:f>IF(E794=1,D794/G794,"")</x:f>
        <x:v>0.2</x:v>
      </x:c>
      <x:c r="I794" s="55" t="n">
        <x:f>IF(AND(E794=1,COUNTIFS($A$7:A794,A794,$B$7:B794,B794,$E$7:E794,1)=1),1,0)</x:f>
        <x:v>0</x:v>
      </x:c>
      <x:c r="J794" s="64" t="str">
        <x:v>Official amendment</x:v>
      </x:c>
      <x:c r="K794" s="62" t="str">
        <x:v>Named signatories to tabled amendment</x:v>
      </x:c>
      <x:c r="L794" s="55" t="str">
        <x:v>Yes</x:v>
      </x:c>
      <x:c r="M794" s="55" t="str">
        <x:v>PET-MEP-240</x:v>
      </x:c>
    </x:row>
    <x:row r="795" ht="34" customHeight="1">
      <x:c r="A795" s="60" t="str">
        <x:v>Monika Hohlmeier</x:v>
      </x:c>
      <x:c r="B795" s="60" t="str">
        <x:v>Digital Omnibus</x:v>
      </x:c>
      <x:c r="C795" s="61" t="str">
        <x:v>Amendment 1275; Article 3 – paragraph 1 – point 10 Regulation (EU) 2016/679 Article 41a – paragraph 2 – point b</x:v>
      </x:c>
      <x:c r="D795" s="65" t="n">
        <x:f>IF(INDEX('MEP amendments'!$AE$7:$AE$315,MATCH($M795,'MEP amendments'!$AD$7:$AD$315,0))=1,INDEX('MEP amendments'!$P$7:$P$315,MATCH($M795,'MEP amendments'!$AD$7:$AD$315,0)),"")</x:f>
        <x:v>0</x:v>
      </x:c>
      <x:c r="E795" s="60" t="n">
        <x:f>IF(AND(ISNUMBER(D795),INDEX('MEP amendments'!$T$7:$T$315,MATCH($M795,'MEP amendments'!$AD$7:$AD$315,0))="Yes"),1,0)</x:f>
        <x:v>1</x:v>
      </x:c>
      <x:c r="F795" s="60" t="str">
        <x:f>INDEX('MEP amendments'!$S$7:$S$315,MATCH($M795,'MEP amendments'!$AD$7:$AD$315,0))</x:f>
        <x:v>High</x:v>
      </x:c>
      <x:c r="G795" s="60" t="n">
        <x:f>COUNTIFS($A$7:$A$1047,A795,$B$7:$B$1047,B795,$E$7:$E$1047,1)</x:f>
        <x:v>5</x:v>
      </x:c>
      <x:c r="H795" s="67" t="n">
        <x:f>IF(E795=1,D795/G795,"")</x:f>
        <x:v>0</x:v>
      </x:c>
      <x:c r="I795" s="60" t="n">
        <x:f>IF(AND(E795=1,COUNTIFS($A$7:A795,A795,$B$7:B795,B795,$E$7:E795,1)=1),1,0)</x:f>
        <x:v>0</x:v>
      </x:c>
      <x:c r="J795" s="63" t="str">
        <x:v>Official amendment</x:v>
      </x:c>
      <x:c r="K795" s="61" t="str">
        <x:v>Named signatories to tabled amendment</x:v>
      </x:c>
      <x:c r="L795" s="60" t="str">
        <x:v>No</x:v>
      </x:c>
      <x:c r="M795" s="60" t="str">
        <x:v>PET-MEP-246</x:v>
      </x:c>
    </x:row>
    <x:row r="796" ht="34" customHeight="1">
      <x:c r="A796" s="55" t="str">
        <x:v>Monika Hohlmeier</x:v>
      </x:c>
      <x:c r="B796" s="55" t="str">
        <x:v>Digital Omnibus</x:v>
      </x:c>
      <x:c r="C796" s="62" t="str">
        <x:v>Amendment 1281; Article 3 – paragraph 1 – point 10 Regulation (EU) 2016/679 Article 41a – paragraph 2 – point ba (new)</x:v>
      </x:c>
      <x:c r="D796" s="66" t="n">
        <x:f>IF(INDEX('MEP amendments'!$AE$7:$AE$315,MATCH($M796,'MEP amendments'!$AD$7:$AD$315,0))=1,INDEX('MEP amendments'!$P$7:$P$315,MATCH($M796,'MEP amendments'!$AD$7:$AD$315,0)),"")</x:f>
        <x:v>1</x:v>
      </x:c>
      <x:c r="E796" s="55" t="n">
        <x:f>IF(AND(ISNUMBER(D796),INDEX('MEP amendments'!$T$7:$T$315,MATCH($M796,'MEP amendments'!$AD$7:$AD$315,0))="Yes"),1,0)</x:f>
        <x:v>1</x:v>
      </x:c>
      <x:c r="F796" s="55" t="str">
        <x:f>INDEX('MEP amendments'!$S$7:$S$315,MATCH($M796,'MEP amendments'!$AD$7:$AD$315,0))</x:f>
        <x:v>High</x:v>
      </x:c>
      <x:c r="G796" s="55" t="n">
        <x:f>COUNTIFS($A$7:$A$1047,A796,$B$7:$B$1047,B796,$E$7:$E$1047,1)</x:f>
        <x:v>5</x:v>
      </x:c>
      <x:c r="H796" s="68" t="n">
        <x:f>IF(E796=1,D796/G796,"")</x:f>
        <x:v>0.2</x:v>
      </x:c>
      <x:c r="I796" s="55" t="n">
        <x:f>IF(AND(E796=1,COUNTIFS($A$7:A796,A796,$B$7:B796,B796,$E$7:E796,1)=1),1,0)</x:f>
        <x:v>0</x:v>
      </x:c>
      <x:c r="J796" s="64" t="str">
        <x:v>Official amendment</x:v>
      </x:c>
      <x:c r="K796" s="62" t="str">
        <x:v>Named signatories to tabled amendment</x:v>
      </x:c>
      <x:c r="L796" s="55" t="str">
        <x:v>No</x:v>
      </x:c>
      <x:c r="M796" s="55" t="str">
        <x:v>PET-MEP-252</x:v>
      </x:c>
    </x:row>
    <x:row r="797" ht="34" customHeight="1">
      <x:c r="A797" s="60" t="str">
        <x:v>Monika Hohlmeier</x:v>
      </x:c>
      <x:c r="B797" s="60" t="str">
        <x:v>Digital Omnibus</x:v>
      </x:c>
      <x:c r="C797" s="61" t="str">
        <x:v>Amendment 1289; Article 3 – paragraph 1 – point 10 Regulation (EU) 2016/679 Article 41a – paragraph 3</x:v>
      </x:c>
      <x:c r="D797" s="65" t="n">
        <x:f>IF(INDEX('MEP amendments'!$AE$7:$AE$315,MATCH($M797,'MEP amendments'!$AD$7:$AD$315,0))=1,INDEX('MEP amendments'!$P$7:$P$315,MATCH($M797,'MEP amendments'!$AD$7:$AD$315,0)),"")</x:f>
        <x:v>1</x:v>
      </x:c>
      <x:c r="E797" s="60" t="n">
        <x:f>IF(AND(ISNUMBER(D797),INDEX('MEP amendments'!$T$7:$T$315,MATCH($M797,'MEP amendments'!$AD$7:$AD$315,0))="Yes"),1,0)</x:f>
        <x:v>1</x:v>
      </x:c>
      <x:c r="F797" s="60" t="str">
        <x:f>INDEX('MEP amendments'!$S$7:$S$315,MATCH($M797,'MEP amendments'!$AD$7:$AD$315,0))</x:f>
        <x:v>High</x:v>
      </x:c>
      <x:c r="G797" s="60" t="n">
        <x:f>COUNTIFS($A$7:$A$1047,A797,$B$7:$B$1047,B797,$E$7:$E$1047,1)</x:f>
        <x:v>5</x:v>
      </x:c>
      <x:c r="H797" s="67" t="n">
        <x:f>IF(E797=1,D797/G797,"")</x:f>
        <x:v>0.2</x:v>
      </x:c>
      <x:c r="I797" s="60" t="n">
        <x:f>IF(AND(E797=1,COUNTIFS($A$7:A797,A797,$B$7:B797,B797,$E$7:E797,1)=1),1,0)</x:f>
        <x:v>0</x:v>
      </x:c>
      <x:c r="J797" s="63" t="str">
        <x:v>Official amendment</x:v>
      </x:c>
      <x:c r="K797" s="61" t="str">
        <x:v>Named signatories to tabled amendment</x:v>
      </x:c>
      <x:c r="L797" s="60" t="str">
        <x:v>No</x:v>
      </x:c>
      <x:c r="M797" s="60" t="str">
        <x:v>PET-MEP-260</x:v>
      </x:c>
    </x:row>
    <x:row r="798" ht="34" customHeight="1">
      <x:c r="A798" s="55" t="str">
        <x:v>Mélanie Disdier</x:v>
      </x:c>
      <x:c r="B798" s="55" t="str">
        <x:v>Digital Omnibus</x:v>
      </x:c>
      <x:c r="C798" s="62" t="str">
        <x:v>Amendment 99 — Recital 4 a (new)</x:v>
      </x:c>
      <x:c r="D798" s="66" t="n">
        <x:f>IF(INDEX('MEP amendments'!$AE$7:$AE$315,MATCH($M798,'MEP amendments'!$AD$7:$AD$315,0))=1,INDEX('MEP amendments'!$P$7:$P$315,MATCH($M798,'MEP amendments'!$AD$7:$AD$315,0)),"")</x:f>
        <x:v>1</x:v>
      </x:c>
      <x:c r="E798" s="55" t="n">
        <x:f>IF(AND(ISNUMBER(D798),INDEX('MEP amendments'!$T$7:$T$315,MATCH($M798,'MEP amendments'!$AD$7:$AD$315,0))="Yes"),1,0)</x:f>
        <x:v>1</x:v>
      </x:c>
      <x:c r="F798" s="55" t="str">
        <x:f>INDEX('MEP amendments'!$S$7:$S$315,MATCH($M798,'MEP amendments'!$AD$7:$AD$315,0))</x:f>
        <x:v>High</x:v>
      </x:c>
      <x:c r="G798" s="55" t="n">
        <x:f>COUNTIFS($A$7:$A$1047,A798,$B$7:$B$1047,B798,$E$7:$E$1047,1)</x:f>
        <x:v>54</x:v>
      </x:c>
      <x:c r="H798" s="68" t="n">
        <x:f>IF(E798=1,D798/G798,"")</x:f>
        <x:v>0.018518518518518517</x:v>
      </x:c>
      <x:c r="I798" s="55" t="n">
        <x:f>IF(AND(E798=1,COUNTIFS($A$7:A798,A798,$B$7:B798,B798,$E$7:E798,1)=1),1,0)</x:f>
        <x:v>1</x:v>
      </x:c>
      <x:c r="J798" s="64" t="str">
        <x:v>Official amendment</x:v>
      </x:c>
      <x:c r="K798" s="62" t="str">
        <x:v>Named signatory to tabled amendment</x:v>
      </x:c>
      <x:c r="L798" s="55" t="str">
        <x:v>No</x:v>
      </x:c>
      <x:c r="M798" s="55" t="str">
        <x:v>PET-MEP-91</x:v>
      </x:c>
    </x:row>
    <x:row r="799" ht="34" customHeight="1">
      <x:c r="A799" s="60" t="str">
        <x:v>Mélanie Disdier</x:v>
      </x:c>
      <x:c r="B799" s="60" t="str">
        <x:v>Digital Omnibus</x:v>
      </x:c>
      <x:c r="C799" s="61" t="str">
        <x:v>Amendment 186 — Recital 24 a (new)</x:v>
      </x:c>
      <x:c r="D799" s="65" t="n">
        <x:f>IF(INDEX('MEP amendments'!$AE$7:$AE$315,MATCH($M799,'MEP amendments'!$AD$7:$AD$315,0))=1,INDEX('MEP amendments'!$P$7:$P$315,MATCH($M799,'MEP amendments'!$AD$7:$AD$315,0)),"")</x:f>
        <x:v>2</x:v>
      </x:c>
      <x:c r="E799" s="60" t="n">
        <x:f>IF(AND(ISNUMBER(D799),INDEX('MEP amendments'!$T$7:$T$315,MATCH($M799,'MEP amendments'!$AD$7:$AD$315,0))="Yes"),1,0)</x:f>
        <x:v>1</x:v>
      </x:c>
      <x:c r="F799" s="60" t="str">
        <x:f>INDEX('MEP amendments'!$S$7:$S$315,MATCH($M799,'MEP amendments'!$AD$7:$AD$315,0))</x:f>
        <x:v>High</x:v>
      </x:c>
      <x:c r="G799" s="60" t="n">
        <x:f>COUNTIFS($A$7:$A$1047,A799,$B$7:$B$1047,B799,$E$7:$E$1047,1)</x:f>
        <x:v>54</x:v>
      </x:c>
      <x:c r="H799" s="67" t="n">
        <x:f>IF(E799=1,D799/G799,"")</x:f>
        <x:v>0.037037037037037035</x:v>
      </x:c>
      <x:c r="I799" s="60" t="n">
        <x:f>IF(AND(E799=1,COUNTIFS($A$7:A799,A799,$B$7:B799,B799,$E$7:E799,1)=1),1,0)</x:f>
        <x:v>0</x:v>
      </x:c>
      <x:c r="J799" s="63" t="str">
        <x:v>Official amendment</x:v>
      </x:c>
      <x:c r="K799" s="61" t="str">
        <x:v>Named signatory to tabled amendment</x:v>
      </x:c>
      <x:c r="L799" s="60" t="str">
        <x:v>No</x:v>
      </x:c>
      <x:c r="M799" s="60" t="str">
        <x:v>PET-MEP-92</x:v>
      </x:c>
    </x:row>
    <x:row r="800" ht="34" customHeight="1">
      <x:c r="A800" s="55" t="str">
        <x:v>Mélanie Disdier</x:v>
      </x:c>
      <x:c r="B800" s="55" t="str">
        <x:v>Digital Omnibus</x:v>
      </x:c>
      <x:c r="C800" s="62" t="str">
        <x:v>Amendment 188 — Recital 24 b (new)</x:v>
      </x:c>
      <x:c r="D800" s="66" t="n">
        <x:f>IF(INDEX('MEP amendments'!$AE$7:$AE$315,MATCH($M800,'MEP amendments'!$AD$7:$AD$315,0))=1,INDEX('MEP amendments'!$P$7:$P$315,MATCH($M800,'MEP amendments'!$AD$7:$AD$315,0)),"")</x:f>
        <x:v>1</x:v>
      </x:c>
      <x:c r="E800" s="55" t="n">
        <x:f>IF(AND(ISNUMBER(D800),INDEX('MEP amendments'!$T$7:$T$315,MATCH($M800,'MEP amendments'!$AD$7:$AD$315,0))="Yes"),1,0)</x:f>
        <x:v>1</x:v>
      </x:c>
      <x:c r="F800" s="55" t="str">
        <x:f>INDEX('MEP amendments'!$S$7:$S$315,MATCH($M800,'MEP amendments'!$AD$7:$AD$315,0))</x:f>
        <x:v>High</x:v>
      </x:c>
      <x:c r="G800" s="55" t="n">
        <x:f>COUNTIFS($A$7:$A$1047,A800,$B$7:$B$1047,B800,$E$7:$E$1047,1)</x:f>
        <x:v>54</x:v>
      </x:c>
      <x:c r="H800" s="68" t="n">
        <x:f>IF(E800=1,D800/G800,"")</x:f>
        <x:v>0.018518518518518517</x:v>
      </x:c>
      <x:c r="I800" s="55" t="n">
        <x:f>IF(AND(E800=1,COUNTIFS($A$7:A800,A800,$B$7:B800,B800,$E$7:E800,1)=1),1,0)</x:f>
        <x:v>0</x:v>
      </x:c>
      <x:c r="J800" s="64" t="str">
        <x:v>Official amendment</x:v>
      </x:c>
      <x:c r="K800" s="62" t="str">
        <x:v>Named signatory to tabled amendment</x:v>
      </x:c>
      <x:c r="L800" s="55" t="str">
        <x:v>No</x:v>
      </x:c>
      <x:c r="M800" s="55" t="str">
        <x:v>PET-MEP-93</x:v>
      </x:c>
    </x:row>
    <x:row r="801" ht="34" customHeight="1">
      <x:c r="A801" s="60" t="str">
        <x:v>Mélanie Disdier</x:v>
      </x:c>
      <x:c r="B801" s="60" t="str">
        <x:v>Digital Omnibus</x:v>
      </x:c>
      <x:c r="C801" s="61" t="str">
        <x:v>Amendment 190 — Recital 24 c (new)</x:v>
      </x:c>
      <x:c r="D801" s="65" t="n">
        <x:f>IF(INDEX('MEP amendments'!$AE$7:$AE$315,MATCH($M801,'MEP amendments'!$AD$7:$AD$315,0))=1,INDEX('MEP amendments'!$P$7:$P$315,MATCH($M801,'MEP amendments'!$AD$7:$AD$315,0)),"")</x:f>
        <x:v>1</x:v>
      </x:c>
      <x:c r="E801" s="60" t="n">
        <x:f>IF(AND(ISNUMBER(D801),INDEX('MEP amendments'!$T$7:$T$315,MATCH($M801,'MEP amendments'!$AD$7:$AD$315,0))="Yes"),1,0)</x:f>
        <x:v>1</x:v>
      </x:c>
      <x:c r="F801" s="60" t="str">
        <x:f>INDEX('MEP amendments'!$S$7:$S$315,MATCH($M801,'MEP amendments'!$AD$7:$AD$315,0))</x:f>
        <x:v>High</x:v>
      </x:c>
      <x:c r="G801" s="60" t="n">
        <x:f>COUNTIFS($A$7:$A$1047,A801,$B$7:$B$1047,B801,$E$7:$E$1047,1)</x:f>
        <x:v>54</x:v>
      </x:c>
      <x:c r="H801" s="67" t="n">
        <x:f>IF(E801=1,D801/G801,"")</x:f>
        <x:v>0.018518518518518517</x:v>
      </x:c>
      <x:c r="I801" s="60" t="n">
        <x:f>IF(AND(E801=1,COUNTIFS($A$7:A801,A801,$B$7:B801,B801,$E$7:E801,1)=1),1,0)</x:f>
        <x:v>0</x:v>
      </x:c>
      <x:c r="J801" s="63" t="str">
        <x:v>Official amendment</x:v>
      </x:c>
      <x:c r="K801" s="61" t="str">
        <x:v>Named signatory to tabled amendment</x:v>
      </x:c>
      <x:c r="L801" s="60" t="str">
        <x:v>No</x:v>
      </x:c>
      <x:c r="M801" s="60" t="str">
        <x:v>PET-MEP-94</x:v>
      </x:c>
    </x:row>
    <x:row r="802" ht="34" customHeight="1">
      <x:c r="A802" s="55" t="str">
        <x:v>Mélanie Disdier</x:v>
      </x:c>
      <x:c r="B802" s="55" t="str">
        <x:v>Digital Omnibus</x:v>
      </x:c>
      <x:c r="C802" s="62" t="str">
        <x:v>Amendment 192 — Recital 24 d (new)</x:v>
      </x:c>
      <x:c r="D802" s="66" t="n">
        <x:f>IF(INDEX('MEP amendments'!$AE$7:$AE$315,MATCH($M802,'MEP amendments'!$AD$7:$AD$315,0))=1,INDEX('MEP amendments'!$P$7:$P$315,MATCH($M802,'MEP amendments'!$AD$7:$AD$315,0)),"")</x:f>
        <x:v>1</x:v>
      </x:c>
      <x:c r="E802" s="55" t="n">
        <x:f>IF(AND(ISNUMBER(D802),INDEX('MEP amendments'!$T$7:$T$315,MATCH($M802,'MEP amendments'!$AD$7:$AD$315,0))="Yes"),1,0)</x:f>
        <x:v>1</x:v>
      </x:c>
      <x:c r="F802" s="55" t="str">
        <x:f>INDEX('MEP amendments'!$S$7:$S$315,MATCH($M802,'MEP amendments'!$AD$7:$AD$315,0))</x:f>
        <x:v>High</x:v>
      </x:c>
      <x:c r="G802" s="55" t="n">
        <x:f>COUNTIFS($A$7:$A$1047,A802,$B$7:$B$1047,B802,$E$7:$E$1047,1)</x:f>
        <x:v>54</x:v>
      </x:c>
      <x:c r="H802" s="68" t="n">
        <x:f>IF(E802=1,D802/G802,"")</x:f>
        <x:v>0.018518518518518517</x:v>
      </x:c>
      <x:c r="I802" s="55" t="n">
        <x:f>IF(AND(E802=1,COUNTIFS($A$7:A802,A802,$B$7:B802,B802,$E$7:E802,1)=1),1,0)</x:f>
        <x:v>0</x:v>
      </x:c>
      <x:c r="J802" s="64" t="str">
        <x:v>Official amendment</x:v>
      </x:c>
      <x:c r="K802" s="62" t="str">
        <x:v>Named signatory to tabled amendment</x:v>
      </x:c>
      <x:c r="L802" s="55" t="str">
        <x:v>No</x:v>
      </x:c>
      <x:c r="M802" s="55" t="str">
        <x:v>PET-MEP-95</x:v>
      </x:c>
    </x:row>
    <x:row r="803" ht="34" customHeight="1">
      <x:c r="A803" s="60" t="str">
        <x:v>Mélanie Disdier</x:v>
      </x:c>
      <x:c r="B803" s="60" t="str">
        <x:v>Digital Omnibus</x:v>
      </x:c>
      <x:c r="C803" s="61" t="str">
        <x:v>Amendment 206 — Recital 26 a (new)</x:v>
      </x:c>
      <x:c r="D803" s="65" t="n">
        <x:f>IF(INDEX('MEP amendments'!$AE$7:$AE$315,MATCH($M803,'MEP amendments'!$AD$7:$AD$315,0))=1,INDEX('MEP amendments'!$P$7:$P$315,MATCH($M803,'MEP amendments'!$AD$7:$AD$315,0)),"")</x:f>
        <x:v>1</x:v>
      </x:c>
      <x:c r="E803" s="60" t="n">
        <x:f>IF(AND(ISNUMBER(D803),INDEX('MEP amendments'!$T$7:$T$315,MATCH($M803,'MEP amendments'!$AD$7:$AD$315,0))="Yes"),1,0)</x:f>
        <x:v>1</x:v>
      </x:c>
      <x:c r="F803" s="60" t="str">
        <x:f>INDEX('MEP amendments'!$S$7:$S$315,MATCH($M803,'MEP amendments'!$AD$7:$AD$315,0))</x:f>
        <x:v>High</x:v>
      </x:c>
      <x:c r="G803" s="60" t="n">
        <x:f>COUNTIFS($A$7:$A$1047,A803,$B$7:$B$1047,B803,$E$7:$E$1047,1)</x:f>
        <x:v>54</x:v>
      </x:c>
      <x:c r="H803" s="67" t="n">
        <x:f>IF(E803=1,D803/G803,"")</x:f>
        <x:v>0.018518518518518517</x:v>
      </x:c>
      <x:c r="I803" s="60" t="n">
        <x:f>IF(AND(E803=1,COUNTIFS($A$7:A803,A803,$B$7:B803,B803,$E$7:E803,1)=1),1,0)</x:f>
        <x:v>0</x:v>
      </x:c>
      <x:c r="J803" s="63" t="str">
        <x:v>Official amendment</x:v>
      </x:c>
      <x:c r="K803" s="61" t="str">
        <x:v>Named signatory to tabled amendment</x:v>
      </x:c>
      <x:c r="L803" s="60" t="str">
        <x:v>No</x:v>
      </x:c>
      <x:c r="M803" s="60" t="str">
        <x:v>PET-MEP-96</x:v>
      </x:c>
    </x:row>
    <x:row r="804" ht="34" customHeight="1">
      <x:c r="A804" s="55" t="str">
        <x:v>Mélanie Disdier</x:v>
      </x:c>
      <x:c r="B804" s="55" t="str">
        <x:v>Digital Omnibus</x:v>
      </x:c>
      <x:c r="C804" s="62" t="str">
        <x:v>Amendment 223 — Recital 27</x:v>
      </x:c>
      <x:c r="D804" s="66" t="n">
        <x:f>IF(INDEX('MEP amendments'!$AE$7:$AE$315,MATCH($M804,'MEP amendments'!$AD$7:$AD$315,0))=1,INDEX('MEP amendments'!$P$7:$P$315,MATCH($M804,'MEP amendments'!$AD$7:$AD$315,0)),"")</x:f>
        <x:v>0</x:v>
      </x:c>
      <x:c r="E804" s="55" t="n">
        <x:f>IF(AND(ISNUMBER(D804),INDEX('MEP amendments'!$T$7:$T$315,MATCH($M804,'MEP amendments'!$AD$7:$AD$315,0))="Yes"),1,0)</x:f>
        <x:v>1</x:v>
      </x:c>
      <x:c r="F804" s="55" t="str">
        <x:f>INDEX('MEP amendments'!$S$7:$S$315,MATCH($M804,'MEP amendments'!$AD$7:$AD$315,0))</x:f>
        <x:v>High</x:v>
      </x:c>
      <x:c r="G804" s="55" t="n">
        <x:f>COUNTIFS($A$7:$A$1047,A804,$B$7:$B$1047,B804,$E$7:$E$1047,1)</x:f>
        <x:v>54</x:v>
      </x:c>
      <x:c r="H804" s="68" t="n">
        <x:f>IF(E804=1,D804/G804,"")</x:f>
        <x:v>0</x:v>
      </x:c>
      <x:c r="I804" s="55" t="n">
        <x:f>IF(AND(E804=1,COUNTIFS($A$7:A804,A804,$B$7:B804,B804,$E$7:E804,1)=1),1,0)</x:f>
        <x:v>0</x:v>
      </x:c>
      <x:c r="J804" s="64" t="str">
        <x:v>Official amendment</x:v>
      </x:c>
      <x:c r="K804" s="62" t="str">
        <x:v>Named signatory to tabled amendment</x:v>
      </x:c>
      <x:c r="L804" s="55" t="str">
        <x:v>No</x:v>
      </x:c>
      <x:c r="M804" s="55" t="str">
        <x:v>PET-MEP-105</x:v>
      </x:c>
    </x:row>
    <x:row r="805" ht="34" customHeight="1">
      <x:c r="A805" s="60" t="str">
        <x:v>Mélanie Disdier</x:v>
      </x:c>
      <x:c r="B805" s="60" t="str">
        <x:v>Digital Omnibus</x:v>
      </x:c>
      <x:c r="C805" s="61" t="str">
        <x:v>Amendment 226 — Recital 27 a (new)</x:v>
      </x:c>
      <x:c r="D805" s="65" t="n">
        <x:f>IF(INDEX('MEP amendments'!$AE$7:$AE$315,MATCH($M805,'MEP amendments'!$AD$7:$AD$315,0))=1,INDEX('MEP amendments'!$P$7:$P$315,MATCH($M805,'MEP amendments'!$AD$7:$AD$315,0)),"")</x:f>
        <x:v>0</x:v>
      </x:c>
      <x:c r="E805" s="60" t="n">
        <x:f>IF(AND(ISNUMBER(D805),INDEX('MEP amendments'!$T$7:$T$315,MATCH($M805,'MEP amendments'!$AD$7:$AD$315,0))="Yes"),1,0)</x:f>
        <x:v>1</x:v>
      </x:c>
      <x:c r="F805" s="60" t="str">
        <x:f>INDEX('MEP amendments'!$S$7:$S$315,MATCH($M805,'MEP amendments'!$AD$7:$AD$315,0))</x:f>
        <x:v>High</x:v>
      </x:c>
      <x:c r="G805" s="60" t="n">
        <x:f>COUNTIFS($A$7:$A$1047,A805,$B$7:$B$1047,B805,$E$7:$E$1047,1)</x:f>
        <x:v>54</x:v>
      </x:c>
      <x:c r="H805" s="67" t="n">
        <x:f>IF(E805=1,D805/G805,"")</x:f>
        <x:v>0</x:v>
      </x:c>
      <x:c r="I805" s="60" t="n">
        <x:f>IF(AND(E805=1,COUNTIFS($A$7:A805,A805,$B$7:B805,B805,$E$7:E805,1)=1),1,0)</x:f>
        <x:v>0</x:v>
      </x:c>
      <x:c r="J805" s="63" t="str">
        <x:v>Official amendment</x:v>
      </x:c>
      <x:c r="K805" s="61" t="str">
        <x:v>Named signatory to tabled amendment</x:v>
      </x:c>
      <x:c r="L805" s="60" t="str">
        <x:v>No</x:v>
      </x:c>
      <x:c r="M805" s="60" t="str">
        <x:v>PET-MEP-107</x:v>
      </x:c>
    </x:row>
    <x:row r="806" ht="34" customHeight="1">
      <x:c r="A806" s="55" t="str">
        <x:v>Mélanie Disdier</x:v>
      </x:c>
      <x:c r="B806" s="55" t="str">
        <x:v>Digital Omnibus</x:v>
      </x:c>
      <x:c r="C806" s="62" t="str">
        <x:v>Amendment 228 — Recital 27 b (new)</x:v>
      </x:c>
      <x:c r="D806" s="66" t="n">
        <x:f>IF(INDEX('MEP amendments'!$AE$7:$AE$315,MATCH($M806,'MEP amendments'!$AD$7:$AD$315,0))=1,INDEX('MEP amendments'!$P$7:$P$315,MATCH($M806,'MEP amendments'!$AD$7:$AD$315,0)),"")</x:f>
        <x:v>2</x:v>
      </x:c>
      <x:c r="E806" s="55" t="n">
        <x:f>IF(AND(ISNUMBER(D806),INDEX('MEP amendments'!$T$7:$T$315,MATCH($M806,'MEP amendments'!$AD$7:$AD$315,0))="Yes"),1,0)</x:f>
        <x:v>1</x:v>
      </x:c>
      <x:c r="F806" s="55" t="str">
        <x:f>INDEX('MEP amendments'!$S$7:$S$315,MATCH($M806,'MEP amendments'!$AD$7:$AD$315,0))</x:f>
        <x:v>High</x:v>
      </x:c>
      <x:c r="G806" s="55" t="n">
        <x:f>COUNTIFS($A$7:$A$1047,A806,$B$7:$B$1047,B806,$E$7:$E$1047,1)</x:f>
        <x:v>54</x:v>
      </x:c>
      <x:c r="H806" s="68" t="n">
        <x:f>IF(E806=1,D806/G806,"")</x:f>
        <x:v>0.037037037037037035</x:v>
      </x:c>
      <x:c r="I806" s="55" t="n">
        <x:f>IF(AND(E806=1,COUNTIFS($A$7:A806,A806,$B$7:B806,B806,$E$7:E806,1)=1),1,0)</x:f>
        <x:v>0</x:v>
      </x:c>
      <x:c r="J806" s="64" t="str">
        <x:v>Official amendment</x:v>
      </x:c>
      <x:c r="K806" s="62" t="str">
        <x:v>Named signatory to tabled amendment</x:v>
      </x:c>
      <x:c r="L806" s="55" t="str">
        <x:v>No</x:v>
      </x:c>
      <x:c r="M806" s="55" t="str">
        <x:v>PET-MEP-109</x:v>
      </x:c>
    </x:row>
    <x:row r="807" ht="34" customHeight="1">
      <x:c r="A807" s="60" t="str">
        <x:v>Mélanie Disdier</x:v>
      </x:c>
      <x:c r="B807" s="60" t="str">
        <x:v>Digital Omnibus</x:v>
      </x:c>
      <x:c r="C807" s="61" t="str">
        <x:v>Amendment 230 — Recital 27 c (new)</x:v>
      </x:c>
      <x:c r="D807" s="65" t="n">
        <x:f>IF(INDEX('MEP amendments'!$AE$7:$AE$315,MATCH($M807,'MEP amendments'!$AD$7:$AD$315,0))=1,INDEX('MEP amendments'!$P$7:$P$315,MATCH($M807,'MEP amendments'!$AD$7:$AD$315,0)),"")</x:f>
        <x:v>2</x:v>
      </x:c>
      <x:c r="E807" s="60" t="n">
        <x:f>IF(AND(ISNUMBER(D807),INDEX('MEP amendments'!$T$7:$T$315,MATCH($M807,'MEP amendments'!$AD$7:$AD$315,0))="Yes"),1,0)</x:f>
        <x:v>1</x:v>
      </x:c>
      <x:c r="F807" s="60" t="str">
        <x:f>INDEX('MEP amendments'!$S$7:$S$315,MATCH($M807,'MEP amendments'!$AD$7:$AD$315,0))</x:f>
        <x:v>High</x:v>
      </x:c>
      <x:c r="G807" s="60" t="n">
        <x:f>COUNTIFS($A$7:$A$1047,A807,$B$7:$B$1047,B807,$E$7:$E$1047,1)</x:f>
        <x:v>54</x:v>
      </x:c>
      <x:c r="H807" s="67" t="n">
        <x:f>IF(E807=1,D807/G807,"")</x:f>
        <x:v>0.037037037037037035</x:v>
      </x:c>
      <x:c r="I807" s="60" t="n">
        <x:f>IF(AND(E807=1,COUNTIFS($A$7:A807,A807,$B$7:B807,B807,$E$7:E807,1)=1),1,0)</x:f>
        <x:v>0</x:v>
      </x:c>
      <x:c r="J807" s="63" t="str">
        <x:v>Official amendment</x:v>
      </x:c>
      <x:c r="K807" s="61" t="str">
        <x:v>Named signatory to tabled amendment</x:v>
      </x:c>
      <x:c r="L807" s="60" t="str">
        <x:v>No</x:v>
      </x:c>
      <x:c r="M807" s="60" t="str">
        <x:v>PET-MEP-110</x:v>
      </x:c>
    </x:row>
    <x:row r="808" ht="34" customHeight="1">
      <x:c r="A808" s="55" t="str">
        <x:v>Mélanie Disdier</x:v>
      </x:c>
      <x:c r="B808" s="55" t="str">
        <x:v>Digital Omnibus</x:v>
      </x:c>
      <x:c r="C808" s="62" t="str">
        <x:v>Amendment 242 — Recital 28 a (new)</x:v>
      </x:c>
      <x:c r="D808" s="66" t="n">
        <x:f>IF(INDEX('MEP amendments'!$AE$7:$AE$315,MATCH($M808,'MEP amendments'!$AD$7:$AD$315,0))=1,INDEX('MEP amendments'!$P$7:$P$315,MATCH($M808,'MEP amendments'!$AD$7:$AD$315,0)),"")</x:f>
        <x:v>1</x:v>
      </x:c>
      <x:c r="E808" s="55" t="n">
        <x:f>IF(AND(ISNUMBER(D808),INDEX('MEP amendments'!$T$7:$T$315,MATCH($M808,'MEP amendments'!$AD$7:$AD$315,0))="Yes"),1,0)</x:f>
        <x:v>1</x:v>
      </x:c>
      <x:c r="F808" s="55" t="str">
        <x:f>INDEX('MEP amendments'!$S$7:$S$315,MATCH($M808,'MEP amendments'!$AD$7:$AD$315,0))</x:f>
        <x:v>High</x:v>
      </x:c>
      <x:c r="G808" s="55" t="n">
        <x:f>COUNTIFS($A$7:$A$1047,A808,$B$7:$B$1047,B808,$E$7:$E$1047,1)</x:f>
        <x:v>54</x:v>
      </x:c>
      <x:c r="H808" s="68" t="n">
        <x:f>IF(E808=1,D808/G808,"")</x:f>
        <x:v>0.018518518518518517</x:v>
      </x:c>
      <x:c r="I808" s="55" t="n">
        <x:f>IF(AND(E808=1,COUNTIFS($A$7:A808,A808,$B$7:B808,B808,$E$7:E808,1)=1),1,0)</x:f>
        <x:v>0</x:v>
      </x:c>
      <x:c r="J808" s="64" t="str">
        <x:v>Official amendment</x:v>
      </x:c>
      <x:c r="K808" s="62" t="str">
        <x:v>Named signatory to tabled amendment</x:v>
      </x:c>
      <x:c r="L808" s="55" t="str">
        <x:v>No</x:v>
      </x:c>
      <x:c r="M808" s="55" t="str">
        <x:v>PET-MEP-112</x:v>
      </x:c>
    </x:row>
    <x:row r="809" ht="34" customHeight="1">
      <x:c r="A809" s="60" t="str">
        <x:v>Mélanie Disdier</x:v>
      </x:c>
      <x:c r="B809" s="60" t="str">
        <x:v>Digital Omnibus</x:v>
      </x:c>
      <x:c r="C809" s="61" t="str">
        <x:v>Amendment 250 — Recital 29 a (new)</x:v>
      </x:c>
      <x:c r="D809" s="65" t="n">
        <x:f>IF(INDEX('MEP amendments'!$AE$7:$AE$315,MATCH($M809,'MEP amendments'!$AD$7:$AD$315,0))=1,INDEX('MEP amendments'!$P$7:$P$315,MATCH($M809,'MEP amendments'!$AD$7:$AD$315,0)),"")</x:f>
        <x:v>1</x:v>
      </x:c>
      <x:c r="E809" s="60" t="n">
        <x:f>IF(AND(ISNUMBER(D809),INDEX('MEP amendments'!$T$7:$T$315,MATCH($M809,'MEP amendments'!$AD$7:$AD$315,0))="Yes"),1,0)</x:f>
        <x:v>1</x:v>
      </x:c>
      <x:c r="F809" s="60" t="str">
        <x:f>INDEX('MEP amendments'!$S$7:$S$315,MATCH($M809,'MEP amendments'!$AD$7:$AD$315,0))</x:f>
        <x:v>High</x:v>
      </x:c>
      <x:c r="G809" s="60" t="n">
        <x:f>COUNTIFS($A$7:$A$1047,A809,$B$7:$B$1047,B809,$E$7:$E$1047,1)</x:f>
        <x:v>54</x:v>
      </x:c>
      <x:c r="H809" s="67" t="n">
        <x:f>IF(E809=1,D809/G809,"")</x:f>
        <x:v>0.018518518518518517</x:v>
      </x:c>
      <x:c r="I809" s="60" t="n">
        <x:f>IF(AND(E809=1,COUNTIFS($A$7:A809,A809,$B$7:B809,B809,$E$7:E809,1)=1),1,0)</x:f>
        <x:v>0</x:v>
      </x:c>
      <x:c r="J809" s="63" t="str">
        <x:v>Official amendment</x:v>
      </x:c>
      <x:c r="K809" s="61" t="str">
        <x:v>Named signatory to tabled amendment</x:v>
      </x:c>
      <x:c r="L809" s="60" t="str">
        <x:v>No</x:v>
      </x:c>
      <x:c r="M809" s="60" t="str">
        <x:v>PET-MEP-114</x:v>
      </x:c>
    </x:row>
    <x:row r="810" ht="34" customHeight="1">
      <x:c r="A810" s="55" t="str">
        <x:v>Mélanie Disdier</x:v>
      </x:c>
      <x:c r="B810" s="55" t="str">
        <x:v>Digital Omnibus</x:v>
      </x:c>
      <x:c r="C810" s="62" t="str">
        <x:v>Amendment 257 — Recital 30</x:v>
      </x:c>
      <x:c r="D810" s="66" t="n">
        <x:f>IF(INDEX('MEP amendments'!$AE$7:$AE$315,MATCH($M810,'MEP amendments'!$AD$7:$AD$315,0))=1,INDEX('MEP amendments'!$P$7:$P$315,MATCH($M810,'MEP amendments'!$AD$7:$AD$315,0)),"")</x:f>
        <x:v>0</x:v>
      </x:c>
      <x:c r="E810" s="55" t="n">
        <x:f>IF(AND(ISNUMBER(D810),INDEX('MEP amendments'!$T$7:$T$315,MATCH($M810,'MEP amendments'!$AD$7:$AD$315,0))="Yes"),1,0)</x:f>
        <x:v>1</x:v>
      </x:c>
      <x:c r="F810" s="55" t="str">
        <x:f>INDEX('MEP amendments'!$S$7:$S$315,MATCH($M810,'MEP amendments'!$AD$7:$AD$315,0))</x:f>
        <x:v>High</x:v>
      </x:c>
      <x:c r="G810" s="55" t="n">
        <x:f>COUNTIFS($A$7:$A$1047,A810,$B$7:$B$1047,B810,$E$7:$E$1047,1)</x:f>
        <x:v>54</x:v>
      </x:c>
      <x:c r="H810" s="68" t="n">
        <x:f>IF(E810=1,D810/G810,"")</x:f>
        <x:v>0</x:v>
      </x:c>
      <x:c r="I810" s="55" t="n">
        <x:f>IF(AND(E810=1,COUNTIFS($A$7:A810,A810,$B$7:B810,B810,$E$7:E810,1)=1),1,0)</x:f>
        <x:v>0</x:v>
      </x:c>
      <x:c r="J810" s="64" t="str">
        <x:v>Official amendment</x:v>
      </x:c>
      <x:c r="K810" s="62" t="str">
        <x:v>Named signatory to tabled amendment</x:v>
      </x:c>
      <x:c r="L810" s="55" t="str">
        <x:v>No</x:v>
      </x:c>
      <x:c r="M810" s="55" t="str">
        <x:v>PET-MEP-115</x:v>
      </x:c>
    </x:row>
    <x:row r="811" ht="34" customHeight="1">
      <x:c r="A811" s="60" t="str">
        <x:v>Mélanie Disdier</x:v>
      </x:c>
      <x:c r="B811" s="60" t="str">
        <x:v>Digital Omnibus</x:v>
      </x:c>
      <x:c r="C811" s="61" t="str">
        <x:v>Amendment 400 — Recital 42 a (new)</x:v>
      </x:c>
      <x:c r="D811" s="65" t="n">
        <x:f>IF(INDEX('MEP amendments'!$AE$7:$AE$315,MATCH($M811,'MEP amendments'!$AD$7:$AD$315,0))=1,INDEX('MEP amendments'!$P$7:$P$315,MATCH($M811,'MEP amendments'!$AD$7:$AD$315,0)),"")</x:f>
        <x:v>1</x:v>
      </x:c>
      <x:c r="E811" s="60" t="n">
        <x:f>IF(AND(ISNUMBER(D811),INDEX('MEP amendments'!$T$7:$T$315,MATCH($M811,'MEP amendments'!$AD$7:$AD$315,0))="Yes"),1,0)</x:f>
        <x:v>1</x:v>
      </x:c>
      <x:c r="F811" s="60" t="str">
        <x:f>INDEX('MEP amendments'!$S$7:$S$315,MATCH($M811,'MEP amendments'!$AD$7:$AD$315,0))</x:f>
        <x:v>High</x:v>
      </x:c>
      <x:c r="G811" s="60" t="n">
        <x:f>COUNTIFS($A$7:$A$1047,A811,$B$7:$B$1047,B811,$E$7:$E$1047,1)</x:f>
        <x:v>54</x:v>
      </x:c>
      <x:c r="H811" s="67" t="n">
        <x:f>IF(E811=1,D811/G811,"")</x:f>
        <x:v>0.018518518518518517</x:v>
      </x:c>
      <x:c r="I811" s="60" t="n">
        <x:f>IF(AND(E811=1,COUNTIFS($A$7:A811,A811,$B$7:B811,B811,$E$7:E811,1)=1),1,0)</x:f>
        <x:v>0</x:v>
      </x:c>
      <x:c r="J811" s="63" t="str">
        <x:v>Official amendment</x:v>
      </x:c>
      <x:c r="K811" s="61" t="str">
        <x:v>Named signatory to tabled amendment</x:v>
      </x:c>
      <x:c r="L811" s="60" t="str">
        <x:v>No</x:v>
      </x:c>
      <x:c r="M811" s="60" t="str">
        <x:v>PET-MEP-141</x:v>
      </x:c>
    </x:row>
    <x:row r="812" ht="34" customHeight="1">
      <x:c r="A812" s="55" t="str">
        <x:v>Mélanie Disdier</x:v>
      </x:c>
      <x:c r="B812" s="55" t="str">
        <x:v>Digital Omnibus</x:v>
      </x:c>
      <x:c r="C812" s="62" t="str">
        <x:v>Amendment 473; Recital 46 a (new)</x:v>
      </x:c>
      <x:c r="D812" s="66" t="n">
        <x:f>IF(INDEX('MEP amendments'!$AE$7:$AE$315,MATCH($M812,'MEP amendments'!$AD$7:$AD$315,0))=1,INDEX('MEP amendments'!$P$7:$P$315,MATCH($M812,'MEP amendments'!$AD$7:$AD$315,0)),"")</x:f>
        <x:v>1</x:v>
      </x:c>
      <x:c r="E812" s="55" t="n">
        <x:f>IF(AND(ISNUMBER(D812),INDEX('MEP amendments'!$T$7:$T$315,MATCH($M812,'MEP amendments'!$AD$7:$AD$315,0))="Yes"),1,0)</x:f>
        <x:v>1</x:v>
      </x:c>
      <x:c r="F812" s="55" t="str">
        <x:f>INDEX('MEP amendments'!$S$7:$S$315,MATCH($M812,'MEP amendments'!$AD$7:$AD$315,0))</x:f>
        <x:v>High</x:v>
      </x:c>
      <x:c r="G812" s="55" t="n">
        <x:f>COUNTIFS($A$7:$A$1047,A812,$B$7:$B$1047,B812,$E$7:$E$1047,1)</x:f>
        <x:v>54</x:v>
      </x:c>
      <x:c r="H812" s="68" t="n">
        <x:f>IF(E812=1,D812/G812,"")</x:f>
        <x:v>0.018518518518518517</x:v>
      </x:c>
      <x:c r="I812" s="55" t="n">
        <x:f>IF(AND(E812=1,COUNTIFS($A$7:A812,A812,$B$7:B812,B812,$E$7:E812,1)=1),1,0)</x:f>
        <x:v>0</x:v>
      </x:c>
      <x:c r="J812" s="64" t="str">
        <x:v>Official amendment</x:v>
      </x:c>
      <x:c r="K812" s="62" t="str">
        <x:v>Named signatory to tabled amendment</x:v>
      </x:c>
      <x:c r="L812" s="55" t="str">
        <x:v>No</x:v>
      </x:c>
      <x:c r="M812" s="55" t="str">
        <x:v>PET-MEP-149</x:v>
      </x:c>
    </x:row>
    <x:row r="813" ht="34" customHeight="1">
      <x:c r="A813" s="60" t="str">
        <x:v>Mélanie Disdier</x:v>
      </x:c>
      <x:c r="B813" s="60" t="str">
        <x:v>Digital Omnibus</x:v>
      </x:c>
      <x:c r="C813" s="61" t="str">
        <x:v>Amendment 530 — Article 1 – paragraph 1 – point 1 – point a Regulation (EU) 2023/2854 Article 1 – Paragraph 1 – point ea a (new)</x:v>
      </x:c>
      <x:c r="D813" s="65" t="n">
        <x:f>IF(INDEX('MEP amendments'!$AE$7:$AE$315,MATCH($M813,'MEP amendments'!$AD$7:$AD$315,0))=1,INDEX('MEP amendments'!$P$7:$P$315,MATCH($M813,'MEP amendments'!$AD$7:$AD$315,0)),"")</x:f>
        <x:v>1</x:v>
      </x:c>
      <x:c r="E813" s="60" t="n">
        <x:f>IF(AND(ISNUMBER(D813),INDEX('MEP amendments'!$T$7:$T$315,MATCH($M813,'MEP amendments'!$AD$7:$AD$315,0))="Yes"),1,0)</x:f>
        <x:v>1</x:v>
      </x:c>
      <x:c r="F813" s="60" t="str">
        <x:f>INDEX('MEP amendments'!$S$7:$S$315,MATCH($M813,'MEP amendments'!$AD$7:$AD$315,0))</x:f>
        <x:v>High</x:v>
      </x:c>
      <x:c r="G813" s="60" t="n">
        <x:f>COUNTIFS($A$7:$A$1047,A813,$B$7:$B$1047,B813,$E$7:$E$1047,1)</x:f>
        <x:v>54</x:v>
      </x:c>
      <x:c r="H813" s="67" t="n">
        <x:f>IF(E813=1,D813/G813,"")</x:f>
        <x:v>0.018518518518518517</x:v>
      </x:c>
      <x:c r="I813" s="60" t="n">
        <x:f>IF(AND(E813=1,COUNTIFS($A$7:A813,A813,$B$7:B813,B813,$E$7:E813,1)=1),1,0)</x:f>
        <x:v>0</x:v>
      </x:c>
      <x:c r="J813" s="63" t="str">
        <x:v>Official amendment</x:v>
      </x:c>
      <x:c r="K813" s="61" t="str">
        <x:v>Named signatory to tabled amendment</x:v>
      </x:c>
      <x:c r="L813" s="60" t="str">
        <x:v>No</x:v>
      </x:c>
      <x:c r="M813" s="60" t="str">
        <x:v>PET-MEP-151</x:v>
      </x:c>
    </x:row>
    <x:row r="814" ht="34" customHeight="1">
      <x:c r="A814" s="55" t="str">
        <x:v>Mélanie Disdier</x:v>
      </x:c>
      <x:c r="B814" s="55" t="str">
        <x:v>Digital Omnibus</x:v>
      </x:c>
      <x:c r="C814" s="62" t="str">
        <x:v>Amendment 533 — Article 1 – paragraph 1 – point 1 – point a Regulation (EU) 2023/2854 Article 1 – Paragraph 1 – point ea d (new)</x:v>
      </x:c>
      <x:c r="D814" s="66" t="n">
        <x:f>IF(INDEX('MEP amendments'!$AE$7:$AE$315,MATCH($M814,'MEP amendments'!$AD$7:$AD$315,0))=1,INDEX('MEP amendments'!$P$7:$P$315,MATCH($M814,'MEP amendments'!$AD$7:$AD$315,0)),"")</x:f>
        <x:v>1</x:v>
      </x:c>
      <x:c r="E814" s="55" t="n">
        <x:f>IF(AND(ISNUMBER(D814),INDEX('MEP amendments'!$T$7:$T$315,MATCH($M814,'MEP amendments'!$AD$7:$AD$315,0))="Yes"),1,0)</x:f>
        <x:v>1</x:v>
      </x:c>
      <x:c r="F814" s="55" t="str">
        <x:f>INDEX('MEP amendments'!$S$7:$S$315,MATCH($M814,'MEP amendments'!$AD$7:$AD$315,0))</x:f>
        <x:v>Medium</x:v>
      </x:c>
      <x:c r="G814" s="55" t="n">
        <x:f>COUNTIFS($A$7:$A$1047,A814,$B$7:$B$1047,B814,$E$7:$E$1047,1)</x:f>
        <x:v>54</x:v>
      </x:c>
      <x:c r="H814" s="68" t="n">
        <x:f>IF(E814=1,D814/G814,"")</x:f>
        <x:v>0.018518518518518517</x:v>
      </x:c>
      <x:c r="I814" s="55" t="n">
        <x:f>IF(AND(E814=1,COUNTIFS($A$7:A814,A814,$B$7:B814,B814,$E$7:E814,1)=1),1,0)</x:f>
        <x:v>0</x:v>
      </x:c>
      <x:c r="J814" s="64" t="str">
        <x:v>Official amendment</x:v>
      </x:c>
      <x:c r="K814" s="62" t="str">
        <x:v>Named signatory to tabled amendment</x:v>
      </x:c>
      <x:c r="L814" s="55" t="str">
        <x:v>No</x:v>
      </x:c>
      <x:c r="M814" s="55" t="str">
        <x:v>PET-MEP-152</x:v>
      </x:c>
    </x:row>
    <x:row r="815" ht="34" customHeight="1">
      <x:c r="A815" s="60" t="str">
        <x:v>Mélanie Disdier</x:v>
      </x:c>
      <x:c r="B815" s="60" t="str">
        <x:v>Digital Omnibus</x:v>
      </x:c>
      <x:c r="C815" s="61" t="str">
        <x:v>Amendment 579 — Article 1 – paragraph 1 – point 2 – point e Regulation (EU) 2023/2854 Article 2 – point 54</x:v>
      </x:c>
      <x:c r="D815" s="65" t="n">
        <x:f>IF(INDEX('MEP amendments'!$AE$7:$AE$315,MATCH($M815,'MEP amendments'!$AD$7:$AD$315,0))=1,INDEX('MEP amendments'!$P$7:$P$315,MATCH($M815,'MEP amendments'!$AD$7:$AD$315,0)),"")</x:f>
        <x:v>1</x:v>
      </x:c>
      <x:c r="E815" s="60" t="n">
        <x:f>IF(AND(ISNUMBER(D815),INDEX('MEP amendments'!$T$7:$T$315,MATCH($M815,'MEP amendments'!$AD$7:$AD$315,0))="Yes"),1,0)</x:f>
        <x:v>1</x:v>
      </x:c>
      <x:c r="F815" s="60" t="str">
        <x:f>INDEX('MEP amendments'!$S$7:$S$315,MATCH($M815,'MEP amendments'!$AD$7:$AD$315,0))</x:f>
        <x:v>High</x:v>
      </x:c>
      <x:c r="G815" s="60" t="n">
        <x:f>COUNTIFS($A$7:$A$1047,A815,$B$7:$B$1047,B815,$E$7:$E$1047,1)</x:f>
        <x:v>54</x:v>
      </x:c>
      <x:c r="H815" s="67" t="n">
        <x:f>IF(E815=1,D815/G815,"")</x:f>
        <x:v>0.018518518518518517</x:v>
      </x:c>
      <x:c r="I815" s="60" t="n">
        <x:f>IF(AND(E815=1,COUNTIFS($A$7:A815,A815,$B$7:B815,B815,$E$7:E815,1)=1),1,0)</x:f>
        <x:v>0</x:v>
      </x:c>
      <x:c r="J815" s="63" t="str">
        <x:v>Official amendment</x:v>
      </x:c>
      <x:c r="K815" s="61" t="str">
        <x:v>Named signatory to tabled amendment</x:v>
      </x:c>
      <x:c r="L815" s="60" t="str">
        <x:v>No</x:v>
      </x:c>
      <x:c r="M815" s="60" t="str">
        <x:v>PET-MEP-154</x:v>
      </x:c>
    </x:row>
    <x:row r="816" ht="34" customHeight="1">
      <x:c r="A816" s="55" t="str">
        <x:v>Mélanie Disdier</x:v>
      </x:c>
      <x:c r="B816" s="55" t="str">
        <x:v>Digital Omnibus</x:v>
      </x:c>
      <x:c r="C816" s="62" t="str">
        <x:v>Amendment 585 — Article 1 – paragraph 1 – point 2 – point e Regulation (EU) 2023/2854 Article 2 – point 61a (new)</x:v>
      </x:c>
      <x:c r="D816" s="66" t="n">
        <x:f>IF(INDEX('MEP amendments'!$AE$7:$AE$315,MATCH($M816,'MEP amendments'!$AD$7:$AD$315,0))=1,INDEX('MEP amendments'!$P$7:$P$315,MATCH($M816,'MEP amendments'!$AD$7:$AD$315,0)),"")</x:f>
        <x:v>0</x:v>
      </x:c>
      <x:c r="E816" s="55" t="n">
        <x:f>IF(AND(ISNUMBER(D816),INDEX('MEP amendments'!$T$7:$T$315,MATCH($M816,'MEP amendments'!$AD$7:$AD$315,0))="Yes"),1,0)</x:f>
        <x:v>1</x:v>
      </x:c>
      <x:c r="F816" s="55" t="str">
        <x:f>INDEX('MEP amendments'!$S$7:$S$315,MATCH($M816,'MEP amendments'!$AD$7:$AD$315,0))</x:f>
        <x:v>High</x:v>
      </x:c>
      <x:c r="G816" s="55" t="n">
        <x:f>COUNTIFS($A$7:$A$1047,A816,$B$7:$B$1047,B816,$E$7:$E$1047,1)</x:f>
        <x:v>54</x:v>
      </x:c>
      <x:c r="H816" s="68" t="n">
        <x:f>IF(E816=1,D816/G816,"")</x:f>
        <x:v>0</x:v>
      </x:c>
      <x:c r="I816" s="55" t="n">
        <x:f>IF(AND(E816=1,COUNTIFS($A$7:A816,A816,$B$7:B816,B816,$E$7:E816,1)=1),1,0)</x:f>
        <x:v>0</x:v>
      </x:c>
      <x:c r="J816" s="64" t="str">
        <x:v>Official amendment</x:v>
      </x:c>
      <x:c r="K816" s="62" t="str">
        <x:v>Named signatory to tabled amendment</x:v>
      </x:c>
      <x:c r="L816" s="55" t="str">
        <x:v>No</x:v>
      </x:c>
      <x:c r="M816" s="55" t="str">
        <x:v>PET-MEP-155</x:v>
      </x:c>
    </x:row>
    <x:row r="817" ht="34" customHeight="1">
      <x:c r="A817" s="60" t="str">
        <x:v>Mélanie Disdier</x:v>
      </x:c>
      <x:c r="B817" s="60" t="str">
        <x:v>Digital Omnibus</x:v>
      </x:c>
      <x:c r="C817" s="61" t="str">
        <x:v>Amendment 586 — Article 1 – paragraph 1 – point 2 – point e Regulation (EU) 2023/2854 Article 2 – point 61b (new)</x:v>
      </x:c>
      <x:c r="D817" s="65" t="n">
        <x:f>IF(INDEX('MEP amendments'!$AE$7:$AE$315,MATCH($M817,'MEP amendments'!$AD$7:$AD$315,0))=1,INDEX('MEP amendments'!$P$7:$P$315,MATCH($M817,'MEP amendments'!$AD$7:$AD$315,0)),"")</x:f>
        <x:v>1</x:v>
      </x:c>
      <x:c r="E817" s="60" t="n">
        <x:f>IF(AND(ISNUMBER(D817),INDEX('MEP amendments'!$T$7:$T$315,MATCH($M817,'MEP amendments'!$AD$7:$AD$315,0))="Yes"),1,0)</x:f>
        <x:v>1</x:v>
      </x:c>
      <x:c r="F817" s="60" t="str">
        <x:f>INDEX('MEP amendments'!$S$7:$S$315,MATCH($M817,'MEP amendments'!$AD$7:$AD$315,0))</x:f>
        <x:v>High</x:v>
      </x:c>
      <x:c r="G817" s="60" t="n">
        <x:f>COUNTIFS($A$7:$A$1047,A817,$B$7:$B$1047,B817,$E$7:$E$1047,1)</x:f>
        <x:v>54</x:v>
      </x:c>
      <x:c r="H817" s="67" t="n">
        <x:f>IF(E817=1,D817/G817,"")</x:f>
        <x:v>0.018518518518518517</x:v>
      </x:c>
      <x:c r="I817" s="60" t="n">
        <x:f>IF(AND(E817=1,COUNTIFS($A$7:A817,A817,$B$7:B817,B817,$E$7:E817,1)=1),1,0)</x:f>
        <x:v>0</x:v>
      </x:c>
      <x:c r="J817" s="63" t="str">
        <x:v>Official amendment</x:v>
      </x:c>
      <x:c r="K817" s="61" t="str">
        <x:v>Named signatory to tabled amendment</x:v>
      </x:c>
      <x:c r="L817" s="60" t="str">
        <x:v>No</x:v>
      </x:c>
      <x:c r="M817" s="60" t="str">
        <x:v>PET-MEP-156</x:v>
      </x:c>
    </x:row>
    <x:row r="818" ht="34" customHeight="1">
      <x:c r="A818" s="55" t="str">
        <x:v>Mélanie Disdier</x:v>
      </x:c>
      <x:c r="B818" s="55" t="str">
        <x:v>Digital Omnibus</x:v>
      </x:c>
      <x:c r="C818" s="62" t="str">
        <x:v>Amendment 644 — Article 1 – paragraph 1 – point 7 Regulation (EU) 2023/2854 Article 15a – paragraph 2</x:v>
      </x:c>
      <x:c r="D818" s="66" t="n">
        <x:f>IF(INDEX('MEP amendments'!$AE$7:$AE$315,MATCH($M818,'MEP amendments'!$AD$7:$AD$315,0))=1,INDEX('MEP amendments'!$P$7:$P$315,MATCH($M818,'MEP amendments'!$AD$7:$AD$315,0)),"")</x:f>
        <x:v>1</x:v>
      </x:c>
      <x:c r="E818" s="55" t="n">
        <x:f>IF(AND(ISNUMBER(D818),INDEX('MEP amendments'!$T$7:$T$315,MATCH($M818,'MEP amendments'!$AD$7:$AD$315,0))="Yes"),1,0)</x:f>
        <x:v>1</x:v>
      </x:c>
      <x:c r="F818" s="55" t="str">
        <x:f>INDEX('MEP amendments'!$S$7:$S$315,MATCH($M818,'MEP amendments'!$AD$7:$AD$315,0))</x:f>
        <x:v>High</x:v>
      </x:c>
      <x:c r="G818" s="55" t="n">
        <x:f>COUNTIFS($A$7:$A$1047,A818,$B$7:$B$1047,B818,$E$7:$E$1047,1)</x:f>
        <x:v>54</x:v>
      </x:c>
      <x:c r="H818" s="68" t="n">
        <x:f>IF(E818=1,D818/G818,"")</x:f>
        <x:v>0.018518518518518517</x:v>
      </x:c>
      <x:c r="I818" s="55" t="n">
        <x:f>IF(AND(E818=1,COUNTIFS($A$7:A818,A818,$B$7:B818,B818,$E$7:E818,1)=1),1,0)</x:f>
        <x:v>0</x:v>
      </x:c>
      <x:c r="J818" s="64" t="str">
        <x:v>Official amendment</x:v>
      </x:c>
      <x:c r="K818" s="62" t="str">
        <x:v>Named signatory to tabled amendment</x:v>
      </x:c>
      <x:c r="L818" s="55" t="str">
        <x:v>No</x:v>
      </x:c>
      <x:c r="M818" s="55" t="str">
        <x:v>PET-MEP-160</x:v>
      </x:c>
    </x:row>
    <x:row r="819" ht="34" customHeight="1">
      <x:c r="A819" s="60" t="str">
        <x:v>Mélanie Disdier</x:v>
      </x:c>
      <x:c r="B819" s="60" t="str">
        <x:v>Digital Omnibus</x:v>
      </x:c>
      <x:c r="C819" s="61" t="str">
        <x:v>Amendment 646 — Article 1 – paragraph 1 – point 7 Regulation (EU) 2023/2854 Article 15a – paragraph 2</x:v>
      </x:c>
      <x:c r="D819" s="65" t="n">
        <x:f>IF(INDEX('MEP amendments'!$AE$7:$AE$315,MATCH($M819,'MEP amendments'!$AD$7:$AD$315,0))=1,INDEX('MEP amendments'!$P$7:$P$315,MATCH($M819,'MEP amendments'!$AD$7:$AD$315,0)),"")</x:f>
        <x:v>0</x:v>
      </x:c>
      <x:c r="E819" s="60" t="n">
        <x:f>IF(AND(ISNUMBER(D819),INDEX('MEP amendments'!$T$7:$T$315,MATCH($M819,'MEP amendments'!$AD$7:$AD$315,0))="Yes"),1,0)</x:f>
        <x:v>1</x:v>
      </x:c>
      <x:c r="F819" s="60" t="str">
        <x:f>INDEX('MEP amendments'!$S$7:$S$315,MATCH($M819,'MEP amendments'!$AD$7:$AD$315,0))</x:f>
        <x:v>High</x:v>
      </x:c>
      <x:c r="G819" s="60" t="n">
        <x:f>COUNTIFS($A$7:$A$1047,A819,$B$7:$B$1047,B819,$E$7:$E$1047,1)</x:f>
        <x:v>54</x:v>
      </x:c>
      <x:c r="H819" s="67" t="n">
        <x:f>IF(E819=1,D819/G819,"")</x:f>
        <x:v>0</x:v>
      </x:c>
      <x:c r="I819" s="60" t="n">
        <x:f>IF(AND(E819=1,COUNTIFS($A$7:A819,A819,$B$7:B819,B819,$E$7:E819,1)=1),1,0)</x:f>
        <x:v>0</x:v>
      </x:c>
      <x:c r="J819" s="63" t="str">
        <x:v>Official amendment</x:v>
      </x:c>
      <x:c r="K819" s="61" t="str">
        <x:v>Named signatory to tabled amendment</x:v>
      </x:c>
      <x:c r="L819" s="60" t="str">
        <x:v>No</x:v>
      </x:c>
      <x:c r="M819" s="60" t="str">
        <x:v>PET-MEP-162</x:v>
      </x:c>
    </x:row>
    <x:row r="820" ht="34" customHeight="1">
      <x:c r="A820" s="55" t="str">
        <x:v>Mélanie Disdier</x:v>
      </x:c>
      <x:c r="B820" s="55" t="str">
        <x:v>Digital Omnibus</x:v>
      </x:c>
      <x:c r="C820" s="62" t="str">
        <x:v>Amendment 717 — Article 1 – paragraph 1 – point 18 Regulation (EU) 2023/2854 Article 32a (new) – paragraph 1a (new)</x:v>
      </x:c>
      <x:c r="D820" s="66" t="n">
        <x:f>IF(INDEX('MEP amendments'!$AE$7:$AE$315,MATCH($M820,'MEP amendments'!$AD$7:$AD$315,0))=1,INDEX('MEP amendments'!$P$7:$P$315,MATCH($M820,'MEP amendments'!$AD$7:$AD$315,0)),"")</x:f>
        <x:v>1</x:v>
      </x:c>
      <x:c r="E820" s="55" t="n">
        <x:f>IF(AND(ISNUMBER(D820),INDEX('MEP amendments'!$T$7:$T$315,MATCH($M820,'MEP amendments'!$AD$7:$AD$315,0))="Yes"),1,0)</x:f>
        <x:v>1</x:v>
      </x:c>
      <x:c r="F820" s="55" t="str">
        <x:f>INDEX('MEP amendments'!$S$7:$S$315,MATCH($M820,'MEP amendments'!$AD$7:$AD$315,0))</x:f>
        <x:v>High</x:v>
      </x:c>
      <x:c r="G820" s="55" t="n">
        <x:f>COUNTIFS($A$7:$A$1047,A820,$B$7:$B$1047,B820,$E$7:$E$1047,1)</x:f>
        <x:v>54</x:v>
      </x:c>
      <x:c r="H820" s="68" t="n">
        <x:f>IF(E820=1,D820/G820,"")</x:f>
        <x:v>0.018518518518518517</x:v>
      </x:c>
      <x:c r="I820" s="55" t="n">
        <x:f>IF(AND(E820=1,COUNTIFS($A$7:A820,A820,$B$7:B820,B820,$E$7:E820,1)=1),1,0)</x:f>
        <x:v>0</x:v>
      </x:c>
      <x:c r="J820" s="64" t="str">
        <x:v>Official amendment</x:v>
      </x:c>
      <x:c r="K820" s="62" t="str">
        <x:v>Named signatory to tabled amendment</x:v>
      </x:c>
      <x:c r="L820" s="55" t="str">
        <x:v>No</x:v>
      </x:c>
      <x:c r="M820" s="55" t="str">
        <x:v>PET-MEP-166</x:v>
      </x:c>
    </x:row>
    <x:row r="821" ht="34" customHeight="1">
      <x:c r="A821" s="60" t="str">
        <x:v>Mélanie Disdier</x:v>
      </x:c>
      <x:c r="B821" s="60" t="str">
        <x:v>Digital Omnibus</x:v>
      </x:c>
      <x:c r="C821" s="61" t="str">
        <x:v>Amendment 730 — Article 1 – paragraph 1 – point 18 Regulation (EU) 2023/2854 Article 32c – paragraph 1 – point c</x:v>
      </x:c>
      <x:c r="D821" s="65" t="n">
        <x:f>IF(INDEX('MEP amendments'!$AE$7:$AE$315,MATCH($M821,'MEP amendments'!$AD$7:$AD$315,0))=1,INDEX('MEP amendments'!$P$7:$P$315,MATCH($M821,'MEP amendments'!$AD$7:$AD$315,0)),"")</x:f>
        <x:v>2</x:v>
      </x:c>
      <x:c r="E821" s="60" t="n">
        <x:f>IF(AND(ISNUMBER(D821),INDEX('MEP amendments'!$T$7:$T$315,MATCH($M821,'MEP amendments'!$AD$7:$AD$315,0))="Yes"),1,0)</x:f>
        <x:v>1</x:v>
      </x:c>
      <x:c r="F821" s="60" t="str">
        <x:f>INDEX('MEP amendments'!$S$7:$S$315,MATCH($M821,'MEP amendments'!$AD$7:$AD$315,0))</x:f>
        <x:v>High</x:v>
      </x:c>
      <x:c r="G821" s="60" t="n">
        <x:f>COUNTIFS($A$7:$A$1047,A821,$B$7:$B$1047,B821,$E$7:$E$1047,1)</x:f>
        <x:v>54</x:v>
      </x:c>
      <x:c r="H821" s="67" t="n">
        <x:f>IF(E821=1,D821/G821,"")</x:f>
        <x:v>0.037037037037037035</x:v>
      </x:c>
      <x:c r="I821" s="60" t="n">
        <x:f>IF(AND(E821=1,COUNTIFS($A$7:A821,A821,$B$7:B821,B821,$E$7:E821,1)=1),1,0)</x:f>
        <x:v>0</x:v>
      </x:c>
      <x:c r="J821" s="63" t="str">
        <x:v>Official amendment</x:v>
      </x:c>
      <x:c r="K821" s="61" t="str">
        <x:v>Named signatory to tabled amendment</x:v>
      </x:c>
      <x:c r="L821" s="60" t="str">
        <x:v>No</x:v>
      </x:c>
      <x:c r="M821" s="60" t="str">
        <x:v>PET-MEP-167</x:v>
      </x:c>
    </x:row>
    <x:row r="822" ht="34" customHeight="1">
      <x:c r="A822" s="55" t="str">
        <x:v>Mélanie Disdier</x:v>
      </x:c>
      <x:c r="B822" s="55" t="str">
        <x:v>Digital Omnibus</x:v>
      </x:c>
      <x:c r="C822" s="62" t="str">
        <x:v>Amendment 772 — Article 1 – paragraph 1 – point 18 Regulation (EU) 2023/2854 Article 32f – paragraph 5a (new)</x:v>
      </x:c>
      <x:c r="D822" s="66" t="n">
        <x:f>IF(INDEX('MEP amendments'!$AE$7:$AE$315,MATCH($M822,'MEP amendments'!$AD$7:$AD$315,0))=1,INDEX('MEP amendments'!$P$7:$P$315,MATCH($M822,'MEP amendments'!$AD$7:$AD$315,0)),"")</x:f>
        <x:v>2</x:v>
      </x:c>
      <x:c r="E822" s="55" t="n">
        <x:f>IF(AND(ISNUMBER(D822),INDEX('MEP amendments'!$T$7:$T$315,MATCH($M822,'MEP amendments'!$AD$7:$AD$315,0))="Yes"),1,0)</x:f>
        <x:v>1</x:v>
      </x:c>
      <x:c r="F822" s="55" t="str">
        <x:f>INDEX('MEP amendments'!$S$7:$S$315,MATCH($M822,'MEP amendments'!$AD$7:$AD$315,0))</x:f>
        <x:v>High</x:v>
      </x:c>
      <x:c r="G822" s="55" t="n">
        <x:f>COUNTIFS($A$7:$A$1047,A822,$B$7:$B$1047,B822,$E$7:$E$1047,1)</x:f>
        <x:v>54</x:v>
      </x:c>
      <x:c r="H822" s="68" t="n">
        <x:f>IF(E822=1,D822/G822,"")</x:f>
        <x:v>0.037037037037037035</x:v>
      </x:c>
      <x:c r="I822" s="55" t="n">
        <x:f>IF(AND(E822=1,COUNTIFS($A$7:A822,A822,$B$7:B822,B822,$E$7:E822,1)=1),1,0)</x:f>
        <x:v>0</x:v>
      </x:c>
      <x:c r="J822" s="64" t="str">
        <x:v>Official amendment</x:v>
      </x:c>
      <x:c r="K822" s="62" t="str">
        <x:v>Named signatory to tabled amendment</x:v>
      </x:c>
      <x:c r="L822" s="55" t="str">
        <x:v>No</x:v>
      </x:c>
      <x:c r="M822" s="55" t="str">
        <x:v>PET-MEP-170</x:v>
      </x:c>
    </x:row>
    <x:row r="823" ht="34" customHeight="1">
      <x:c r="A823" s="60" t="str">
        <x:v>Mélanie Disdier</x:v>
      </x:c>
      <x:c r="B823" s="60" t="str">
        <x:v>Digital Omnibus</x:v>
      </x:c>
      <x:c r="C823" s="61" t="str">
        <x:v>Amendment 793: proposed Data Act Art32i(1a)</x:v>
      </x:c>
      <x:c r="D823" s="65" t="n">
        <x:f>IF(INDEX('MEP amendments'!$AE$7:$AE$315,MATCH($M823,'MEP amendments'!$AD$7:$AD$315,0))=1,INDEX('MEP amendments'!$P$7:$P$315,MATCH($M823,'MEP amendments'!$AD$7:$AD$315,0)),"")</x:f>
        <x:v>2</x:v>
      </x:c>
      <x:c r="E823" s="60" t="n">
        <x:f>IF(AND(ISNUMBER(D823),INDEX('MEP amendments'!$T$7:$T$315,MATCH($M823,'MEP amendments'!$AD$7:$AD$315,0))="Yes"),1,0)</x:f>
        <x:v>1</x:v>
      </x:c>
      <x:c r="F823" s="60" t="str">
        <x:f>INDEX('MEP amendments'!$S$7:$S$315,MATCH($M823,'MEP amendments'!$AD$7:$AD$315,0))</x:f>
        <x:v>High</x:v>
      </x:c>
      <x:c r="G823" s="60" t="n">
        <x:f>COUNTIFS($A$7:$A$1047,A823,$B$7:$B$1047,B823,$E$7:$E$1047,1)</x:f>
        <x:v>54</x:v>
      </x:c>
      <x:c r="H823" s="67" t="n">
        <x:f>IF(E823=1,D823/G823,"")</x:f>
        <x:v>0.037037037037037035</x:v>
      </x:c>
      <x:c r="I823" s="60" t="n">
        <x:f>IF(AND(E823=1,COUNTIFS($A$7:A823,A823,$B$7:B823,B823,$E$7:E823,1)=1),1,0)</x:f>
        <x:v>0</x:v>
      </x:c>
      <x:c r="J823" s="63" t="str">
        <x:v>Official amendment</x:v>
      </x:c>
      <x:c r="K823" s="61" t="str">
        <x:v>Named joint proposers/signatories</x:v>
      </x:c>
      <x:c r="L823" s="60" t="str">
        <x:v>No</x:v>
      </x:c>
      <x:c r="M823" s="60" t="str">
        <x:v>PET-MEP-171</x:v>
      </x:c>
    </x:row>
    <x:row r="824" ht="34" customHeight="1">
      <x:c r="A824" s="55" t="str">
        <x:v>Mélanie Disdier</x:v>
      </x:c>
      <x:c r="B824" s="55" t="str">
        <x:v>Digital Omnibus</x:v>
      </x:c>
      <x:c r="C824" s="62" t="str">
        <x:v>Amendment 803: proposed Data Act Art32j(2a), justification</x:v>
      </x:c>
      <x:c r="D824" s="66" t="n">
        <x:f>IF(INDEX('MEP amendments'!$AE$7:$AE$315,MATCH($M824,'MEP amendments'!$AD$7:$AD$315,0))=1,INDEX('MEP amendments'!$P$7:$P$315,MATCH($M824,'MEP amendments'!$AD$7:$AD$315,0)),"")</x:f>
        <x:v>0</x:v>
      </x:c>
      <x:c r="E824" s="55" t="n">
        <x:f>IF(AND(ISNUMBER(D824),INDEX('MEP amendments'!$T$7:$T$315,MATCH($M824,'MEP amendments'!$AD$7:$AD$315,0))="Yes"),1,0)</x:f>
        <x:v>1</x:v>
      </x:c>
      <x:c r="F824" s="55" t="str">
        <x:f>INDEX('MEP amendments'!$S$7:$S$315,MATCH($M824,'MEP amendments'!$AD$7:$AD$315,0))</x:f>
        <x:v>Medium</x:v>
      </x:c>
      <x:c r="G824" s="55" t="n">
        <x:f>COUNTIFS($A$7:$A$1047,A824,$B$7:$B$1047,B824,$E$7:$E$1047,1)</x:f>
        <x:v>54</x:v>
      </x:c>
      <x:c r="H824" s="68" t="n">
        <x:f>IF(E824=1,D824/G824,"")</x:f>
        <x:v>0</x:v>
      </x:c>
      <x:c r="I824" s="55" t="n">
        <x:f>IF(AND(E824=1,COUNTIFS($A$7:A824,A824,$B$7:B824,B824,$E$7:E824,1)=1),1,0)</x:f>
        <x:v>0</x:v>
      </x:c>
      <x:c r="J824" s="64" t="str">
        <x:v>Official amendment</x:v>
      </x:c>
      <x:c r="K824" s="62" t="str">
        <x:v>Named joint proposers/signatories</x:v>
      </x:c>
      <x:c r="L824" s="55" t="str">
        <x:v>No</x:v>
      </x:c>
      <x:c r="M824" s="55" t="str">
        <x:v>PET-MEP-172</x:v>
      </x:c>
    </x:row>
    <x:row r="825" ht="34" customHeight="1">
      <x:c r="A825" s="60" t="str">
        <x:v>Mélanie Disdier</x:v>
      </x:c>
      <x:c r="B825" s="60" t="str">
        <x:v>Digital Omnibus</x:v>
      </x:c>
      <x:c r="C825" s="61" t="str">
        <x:v>Amendment 820: new Data Act Art32pa(1)–(4)</x:v>
      </x:c>
      <x:c r="D825" s="65" t="n">
        <x:f>IF(INDEX('MEP amendments'!$AE$7:$AE$315,MATCH($M825,'MEP amendments'!$AD$7:$AD$315,0))=1,INDEX('MEP amendments'!$P$7:$P$315,MATCH($M825,'MEP amendments'!$AD$7:$AD$315,0)),"")</x:f>
        <x:v>2</x:v>
      </x:c>
      <x:c r="E825" s="60" t="n">
        <x:f>IF(AND(ISNUMBER(D825),INDEX('MEP amendments'!$T$7:$T$315,MATCH($M825,'MEP amendments'!$AD$7:$AD$315,0))="Yes"),1,0)</x:f>
        <x:v>1</x:v>
      </x:c>
      <x:c r="F825" s="60" t="str">
        <x:f>INDEX('MEP amendments'!$S$7:$S$315,MATCH($M825,'MEP amendments'!$AD$7:$AD$315,0))</x:f>
        <x:v>High</x:v>
      </x:c>
      <x:c r="G825" s="60" t="n">
        <x:f>COUNTIFS($A$7:$A$1047,A825,$B$7:$B$1047,B825,$E$7:$E$1047,1)</x:f>
        <x:v>54</x:v>
      </x:c>
      <x:c r="H825" s="67" t="n">
        <x:f>IF(E825=1,D825/G825,"")</x:f>
        <x:v>0.037037037037037035</x:v>
      </x:c>
      <x:c r="I825" s="60" t="n">
        <x:f>IF(AND(E825=1,COUNTIFS($A$7:A825,A825,$B$7:B825,B825,$E$7:E825,1)=1),1,0)</x:f>
        <x:v>0</x:v>
      </x:c>
      <x:c r="J825" s="63" t="str">
        <x:v>Official amendment</x:v>
      </x:c>
      <x:c r="K825" s="61" t="str">
        <x:v>Named joint proposers/signatories</x:v>
      </x:c>
      <x:c r="L825" s="60" t="str">
        <x:v>No</x:v>
      </x:c>
      <x:c r="M825" s="60" t="str">
        <x:v>PET-MEP-173</x:v>
      </x:c>
    </x:row>
    <x:row r="826" ht="34" customHeight="1">
      <x:c r="A826" s="55" t="str">
        <x:v>Mélanie Disdier</x:v>
      </x:c>
      <x:c r="B826" s="55" t="str">
        <x:v>Digital Omnibus</x:v>
      </x:c>
      <x:c r="C826" s="62" t="str">
        <x:v>Amendment 821: proposed Data Act Art32q(1)</x:v>
      </x:c>
      <x:c r="D826" s="66" t="n">
        <x:f>IF(INDEX('MEP amendments'!$AE$7:$AE$315,MATCH($M826,'MEP amendments'!$AD$7:$AD$315,0))=1,INDEX('MEP amendments'!$P$7:$P$315,MATCH($M826,'MEP amendments'!$AD$7:$AD$315,0)),"")</x:f>
        <x:v>1</x:v>
      </x:c>
      <x:c r="E826" s="55" t="n">
        <x:f>IF(AND(ISNUMBER(D826),INDEX('MEP amendments'!$T$7:$T$315,MATCH($M826,'MEP amendments'!$AD$7:$AD$315,0))="Yes"),1,0)</x:f>
        <x:v>1</x:v>
      </x:c>
      <x:c r="F826" s="55" t="str">
        <x:f>INDEX('MEP amendments'!$S$7:$S$315,MATCH($M826,'MEP amendments'!$AD$7:$AD$315,0))</x:f>
        <x:v>High</x:v>
      </x:c>
      <x:c r="G826" s="55" t="n">
        <x:f>COUNTIFS($A$7:$A$1047,A826,$B$7:$B$1047,B826,$E$7:$E$1047,1)</x:f>
        <x:v>54</x:v>
      </x:c>
      <x:c r="H826" s="68" t="n">
        <x:f>IF(E826=1,D826/G826,"")</x:f>
        <x:v>0.018518518518518517</x:v>
      </x:c>
      <x:c r="I826" s="55" t="n">
        <x:f>IF(AND(E826=1,COUNTIFS($A$7:A826,A826,$B$7:B826,B826,$E$7:E826,1)=1),1,0)</x:f>
        <x:v>0</x:v>
      </x:c>
      <x:c r="J826" s="64" t="str">
        <x:v>Official amendment</x:v>
      </x:c>
      <x:c r="K826" s="62" t="str">
        <x:v>Named joint proposers/signatories</x:v>
      </x:c>
      <x:c r="L826" s="55" t="str">
        <x:v>No</x:v>
      </x:c>
      <x:c r="M826" s="55" t="str">
        <x:v>PET-MEP-174</x:v>
      </x:c>
    </x:row>
    <x:row r="827" ht="34" customHeight="1">
      <x:c r="A827" s="60" t="str">
        <x:v>Mélanie Disdier</x:v>
      </x:c>
      <x:c r="B827" s="60" t="str">
        <x:v>Digital Omnibus</x:v>
      </x:c>
      <x:c r="C827" s="61" t="str">
        <x:v>Amendment 844: proposed Data Act Art32v(1)(da)</x:v>
      </x:c>
      <x:c r="D827" s="65" t="n">
        <x:f>IF(INDEX('MEP amendments'!$AE$7:$AE$315,MATCH($M827,'MEP amendments'!$AD$7:$AD$315,0))=1,INDEX('MEP amendments'!$P$7:$P$315,MATCH($M827,'MEP amendments'!$AD$7:$AD$315,0)),"")</x:f>
        <x:v>2</x:v>
      </x:c>
      <x:c r="E827" s="60" t="n">
        <x:f>IF(AND(ISNUMBER(D827),INDEX('MEP amendments'!$T$7:$T$315,MATCH($M827,'MEP amendments'!$AD$7:$AD$315,0))="Yes"),1,0)</x:f>
        <x:v>1</x:v>
      </x:c>
      <x:c r="F827" s="60" t="str">
        <x:f>INDEX('MEP amendments'!$S$7:$S$315,MATCH($M827,'MEP amendments'!$AD$7:$AD$315,0))</x:f>
        <x:v>High</x:v>
      </x:c>
      <x:c r="G827" s="60" t="n">
        <x:f>COUNTIFS($A$7:$A$1047,A827,$B$7:$B$1047,B827,$E$7:$E$1047,1)</x:f>
        <x:v>54</x:v>
      </x:c>
      <x:c r="H827" s="67" t="n">
        <x:f>IF(E827=1,D827/G827,"")</x:f>
        <x:v>0.037037037037037035</x:v>
      </x:c>
      <x:c r="I827" s="60" t="n">
        <x:f>IF(AND(E827=1,COUNTIFS($A$7:A827,A827,$B$7:B827,B827,$E$7:E827,1)=1),1,0)</x:f>
        <x:v>0</x:v>
      </x:c>
      <x:c r="J827" s="63" t="str">
        <x:v>Official amendment</x:v>
      </x:c>
      <x:c r="K827" s="61" t="str">
        <x:v>Named joint proposers/signatories</x:v>
      </x:c>
      <x:c r="L827" s="60" t="str">
        <x:v>No</x:v>
      </x:c>
      <x:c r="M827" s="60" t="str">
        <x:v>PET-MEP-176</x:v>
      </x:c>
    </x:row>
    <x:row r="828" ht="34" customHeight="1">
      <x:c r="A828" s="55" t="str">
        <x:v>Mélanie Disdier</x:v>
      </x:c>
      <x:c r="B828" s="55" t="str">
        <x:v>Digital Omnibus</x:v>
      </x:c>
      <x:c r="C828" s="62" t="str">
        <x:v>Amendment 845: proposed Data Act Art32v(1)(db), justification</x:v>
      </x:c>
      <x:c r="D828" s="66" t="n">
        <x:f>IF(INDEX('MEP amendments'!$AE$7:$AE$315,MATCH($M828,'MEP amendments'!$AD$7:$AD$315,0))=1,INDEX('MEP amendments'!$P$7:$P$315,MATCH($M828,'MEP amendments'!$AD$7:$AD$315,0)),"")</x:f>
        <x:v>0</x:v>
      </x:c>
      <x:c r="E828" s="55" t="n">
        <x:f>IF(AND(ISNUMBER(D828),INDEX('MEP amendments'!$T$7:$T$315,MATCH($M828,'MEP amendments'!$AD$7:$AD$315,0))="Yes"),1,0)</x:f>
        <x:v>1</x:v>
      </x:c>
      <x:c r="F828" s="55" t="str">
        <x:f>INDEX('MEP amendments'!$S$7:$S$315,MATCH($M828,'MEP amendments'!$AD$7:$AD$315,0))</x:f>
        <x:v>Medium</x:v>
      </x:c>
      <x:c r="G828" s="55" t="n">
        <x:f>COUNTIFS($A$7:$A$1047,A828,$B$7:$B$1047,B828,$E$7:$E$1047,1)</x:f>
        <x:v>54</x:v>
      </x:c>
      <x:c r="H828" s="68" t="n">
        <x:f>IF(E828=1,D828/G828,"")</x:f>
        <x:v>0</x:v>
      </x:c>
      <x:c r="I828" s="55" t="n">
        <x:f>IF(AND(E828=1,COUNTIFS($A$7:A828,A828,$B$7:B828,B828,$E$7:E828,1)=1),1,0)</x:f>
        <x:v>0</x:v>
      </x:c>
      <x:c r="J828" s="64" t="str">
        <x:v>Official amendment</x:v>
      </x:c>
      <x:c r="K828" s="62" t="str">
        <x:v>Named joint proposers/signatories</x:v>
      </x:c>
      <x:c r="L828" s="55" t="str">
        <x:v>No</x:v>
      </x:c>
      <x:c r="M828" s="55" t="str">
        <x:v>PET-MEP-177</x:v>
      </x:c>
    </x:row>
    <x:row r="829" ht="34" customHeight="1">
      <x:c r="A829" s="60" t="str">
        <x:v>Mélanie Disdier</x:v>
      </x:c>
      <x:c r="B829" s="60" t="str">
        <x:v>Digital Omnibus</x:v>
      </x:c>
      <x:c r="C829" s="61" t="str">
        <x:v>Amendment 860: proposed Data Act Art32x(7)</x:v>
      </x:c>
      <x:c r="D829" s="65" t="n">
        <x:f>IF(INDEX('MEP amendments'!$AE$7:$AE$315,MATCH($M829,'MEP amendments'!$AD$7:$AD$315,0))=1,INDEX('MEP amendments'!$P$7:$P$315,MATCH($M829,'MEP amendments'!$AD$7:$AD$315,0)),"")</x:f>
        <x:v>0</x:v>
      </x:c>
      <x:c r="E829" s="60" t="n">
        <x:f>IF(AND(ISNUMBER(D829),INDEX('MEP amendments'!$T$7:$T$315,MATCH($M829,'MEP amendments'!$AD$7:$AD$315,0))="Yes"),1,0)</x:f>
        <x:v>1</x:v>
      </x:c>
      <x:c r="F829" s="60" t="str">
        <x:f>INDEX('MEP amendments'!$S$7:$S$315,MATCH($M829,'MEP amendments'!$AD$7:$AD$315,0))</x:f>
        <x:v>Medium</x:v>
      </x:c>
      <x:c r="G829" s="60" t="n">
        <x:f>COUNTIFS($A$7:$A$1047,A829,$B$7:$B$1047,B829,$E$7:$E$1047,1)</x:f>
        <x:v>54</x:v>
      </x:c>
      <x:c r="H829" s="67" t="n">
        <x:f>IF(E829=1,D829/G829,"")</x:f>
        <x:v>0</x:v>
      </x:c>
      <x:c r="I829" s="60" t="n">
        <x:f>IF(AND(E829=1,COUNTIFS($A$7:A829,A829,$B$7:B829,B829,$E$7:E829,1)=1),1,0)</x:f>
        <x:v>0</x:v>
      </x:c>
      <x:c r="J829" s="63" t="str">
        <x:v>Official amendment</x:v>
      </x:c>
      <x:c r="K829" s="61" t="str">
        <x:v>Named joint proposers/signatories</x:v>
      </x:c>
      <x:c r="L829" s="60" t="str">
        <x:v>No</x:v>
      </x:c>
      <x:c r="M829" s="60" t="str">
        <x:v>PET-MEP-179</x:v>
      </x:c>
    </x:row>
    <x:row r="830" ht="34" customHeight="1">
      <x:c r="A830" s="55" t="str">
        <x:v>Mélanie Disdier</x:v>
      </x:c>
      <x:c r="B830" s="55" t="str">
        <x:v>Digital Omnibus</x:v>
      </x:c>
      <x:c r="C830" s="62" t="str">
        <x:v>Amendment 864: proposed Data Act Art32z(4)(ea)</x:v>
      </x:c>
      <x:c r="D830" s="66" t="n">
        <x:f>IF(INDEX('MEP amendments'!$AE$7:$AE$315,MATCH($M830,'MEP amendments'!$AD$7:$AD$315,0))=1,INDEX('MEP amendments'!$P$7:$P$315,MATCH($M830,'MEP amendments'!$AD$7:$AD$315,0)),"")</x:f>
        <x:v>1</x:v>
      </x:c>
      <x:c r="E830" s="55" t="n">
        <x:f>IF(AND(ISNUMBER(D830),INDEX('MEP amendments'!$T$7:$T$315,MATCH($M830,'MEP amendments'!$AD$7:$AD$315,0))="Yes"),1,0)</x:f>
        <x:v>1</x:v>
      </x:c>
      <x:c r="F830" s="55" t="str">
        <x:f>INDEX('MEP amendments'!$S$7:$S$315,MATCH($M830,'MEP amendments'!$AD$7:$AD$315,0))</x:f>
        <x:v>High</x:v>
      </x:c>
      <x:c r="G830" s="55" t="n">
        <x:f>COUNTIFS($A$7:$A$1047,A830,$B$7:$B$1047,B830,$E$7:$E$1047,1)</x:f>
        <x:v>54</x:v>
      </x:c>
      <x:c r="H830" s="68" t="n">
        <x:f>IF(E830=1,D830/G830,"")</x:f>
        <x:v>0.018518518518518517</x:v>
      </x:c>
      <x:c r="I830" s="55" t="n">
        <x:f>IF(AND(E830=1,COUNTIFS($A$7:A830,A830,$B$7:B830,B830,$E$7:E830,1)=1),1,0)</x:f>
        <x:v>0</x:v>
      </x:c>
      <x:c r="J830" s="64" t="str">
        <x:v>Official amendment</x:v>
      </x:c>
      <x:c r="K830" s="62" t="str">
        <x:v>Named joint proposers/signatories</x:v>
      </x:c>
      <x:c r="L830" s="55" t="str">
        <x:v>No</x:v>
      </x:c>
      <x:c r="M830" s="55" t="str">
        <x:v>PET-MEP-181</x:v>
      </x:c>
    </x:row>
    <x:row r="831" ht="34" customHeight="1">
      <x:c r="A831" s="60" t="str">
        <x:v>Mélanie Disdier</x:v>
      </x:c>
      <x:c r="B831" s="60" t="str">
        <x:v>Digital Omnibus</x:v>
      </x:c>
      <x:c r="C831" s="61" t="str">
        <x:v>Amendment 877: proposed Data Act Art40(6a)</x:v>
      </x:c>
      <x:c r="D831" s="65" t="n">
        <x:f>IF(INDEX('MEP amendments'!$AE$7:$AE$315,MATCH($M831,'MEP amendments'!$AD$7:$AD$315,0))=1,INDEX('MEP amendments'!$P$7:$P$315,MATCH($M831,'MEP amendments'!$AD$7:$AD$315,0)),"")</x:f>
        <x:v>1</x:v>
      </x:c>
      <x:c r="E831" s="60" t="n">
        <x:f>IF(AND(ISNUMBER(D831),INDEX('MEP amendments'!$T$7:$T$315,MATCH($M831,'MEP amendments'!$AD$7:$AD$315,0))="Yes"),1,0)</x:f>
        <x:v>1</x:v>
      </x:c>
      <x:c r="F831" s="60" t="str">
        <x:f>INDEX('MEP amendments'!$S$7:$S$315,MATCH($M831,'MEP amendments'!$AD$7:$AD$315,0))</x:f>
        <x:v>Medium</x:v>
      </x:c>
      <x:c r="G831" s="60" t="n">
        <x:f>COUNTIFS($A$7:$A$1047,A831,$B$7:$B$1047,B831,$E$7:$E$1047,1)</x:f>
        <x:v>54</x:v>
      </x:c>
      <x:c r="H831" s="67" t="n">
        <x:f>IF(E831=1,D831/G831,"")</x:f>
        <x:v>0.018518518518518517</x:v>
      </x:c>
      <x:c r="I831" s="60" t="n">
        <x:f>IF(AND(E831=1,COUNTIFS($A$7:A831,A831,$B$7:B831,B831,$E$7:E831,1)=1),1,0)</x:f>
        <x:v>0</x:v>
      </x:c>
      <x:c r="J831" s="63" t="str">
        <x:v>Official amendment</x:v>
      </x:c>
      <x:c r="K831" s="61" t="str">
        <x:v>Named joint proposers/signatories</x:v>
      </x:c>
      <x:c r="L831" s="60" t="str">
        <x:v>No</x:v>
      </x:c>
      <x:c r="M831" s="60" t="str">
        <x:v>PET-MEP-182</x:v>
      </x:c>
    </x:row>
    <x:row r="832" ht="34" customHeight="1">
      <x:c r="A832" s="55" t="str">
        <x:v>Mélanie Disdier</x:v>
      </x:c>
      <x:c r="B832" s="55" t="str">
        <x:v>Digital Omnibus</x:v>
      </x:c>
      <x:c r="C832" s="62" t="str">
        <x:v>Amendment 897: proposed Data Act Art42(1)(da)</x:v>
      </x:c>
      <x:c r="D832" s="66" t="n">
        <x:f>IF(INDEX('MEP amendments'!$AE$7:$AE$315,MATCH($M832,'MEP amendments'!$AD$7:$AD$315,0))=1,INDEX('MEP amendments'!$P$7:$P$315,MATCH($M832,'MEP amendments'!$AD$7:$AD$315,0)),"")</x:f>
        <x:v>2</x:v>
      </x:c>
      <x:c r="E832" s="55" t="n">
        <x:f>IF(AND(ISNUMBER(D832),INDEX('MEP amendments'!$T$7:$T$315,MATCH($M832,'MEP amendments'!$AD$7:$AD$315,0))="Yes"),1,0)</x:f>
        <x:v>1</x:v>
      </x:c>
      <x:c r="F832" s="55" t="str">
        <x:f>INDEX('MEP amendments'!$S$7:$S$315,MATCH($M832,'MEP amendments'!$AD$7:$AD$315,0))</x:f>
        <x:v>High</x:v>
      </x:c>
      <x:c r="G832" s="55" t="n">
        <x:f>COUNTIFS($A$7:$A$1047,A832,$B$7:$B$1047,B832,$E$7:$E$1047,1)</x:f>
        <x:v>54</x:v>
      </x:c>
      <x:c r="H832" s="68" t="n">
        <x:f>IF(E832=1,D832/G832,"")</x:f>
        <x:v>0.037037037037037035</x:v>
      </x:c>
      <x:c r="I832" s="55" t="n">
        <x:f>IF(AND(E832=1,COUNTIFS($A$7:A832,A832,$B$7:B832,B832,$E$7:E832,1)=1),1,0)</x:f>
        <x:v>0</x:v>
      </x:c>
      <x:c r="J832" s="64" t="str">
        <x:v>Official amendment</x:v>
      </x:c>
      <x:c r="K832" s="62" t="str">
        <x:v>Named joint proposers/signatories</x:v>
      </x:c>
      <x:c r="L832" s="55" t="str">
        <x:v>No</x:v>
      </x:c>
      <x:c r="M832" s="55" t="str">
        <x:v>PET-MEP-183</x:v>
      </x:c>
    </x:row>
    <x:row r="833" ht="34" customHeight="1">
      <x:c r="A833" s="60" t="str">
        <x:v>Mélanie Disdier</x:v>
      </x:c>
      <x:c r="B833" s="60" t="str">
        <x:v>Digital Omnibus</x:v>
      </x:c>
      <x:c r="C833" s="61" t="str">
        <x:v>Amendment 933: GDPR Art4(5), rather than proposed Art4(1) change</x:v>
      </x:c>
      <x:c r="D833" s="65" t="n">
        <x:f>IF(INDEX('MEP amendments'!$AE$7:$AE$315,MATCH($M833,'MEP amendments'!$AD$7:$AD$315,0))=1,INDEX('MEP amendments'!$P$7:$P$315,MATCH($M833,'MEP amendments'!$AD$7:$AD$315,0)),"")</x:f>
        <x:v>0</x:v>
      </x:c>
      <x:c r="E833" s="60" t="n">
        <x:f>IF(AND(ISNUMBER(D833),INDEX('MEP amendments'!$T$7:$T$315,MATCH($M833,'MEP amendments'!$AD$7:$AD$315,0))="Yes"),1,0)</x:f>
        <x:v>1</x:v>
      </x:c>
      <x:c r="F833" s="60" t="str">
        <x:f>INDEX('MEP amendments'!$S$7:$S$315,MATCH($M833,'MEP amendments'!$AD$7:$AD$315,0))</x:f>
        <x:v>Medium</x:v>
      </x:c>
      <x:c r="G833" s="60" t="n">
        <x:f>COUNTIFS($A$7:$A$1047,A833,$B$7:$B$1047,B833,$E$7:$E$1047,1)</x:f>
        <x:v>54</x:v>
      </x:c>
      <x:c r="H833" s="67" t="n">
        <x:f>IF(E833=1,D833/G833,"")</x:f>
        <x:v>0</x:v>
      </x:c>
      <x:c r="I833" s="60" t="n">
        <x:f>IF(AND(E833=1,COUNTIFS($A$7:A833,A833,$B$7:B833,B833,$E$7:E833,1)=1),1,0)</x:f>
        <x:v>0</x:v>
      </x:c>
      <x:c r="J833" s="63" t="str">
        <x:v>Official amendment</x:v>
      </x:c>
      <x:c r="K833" s="61" t="str">
        <x:v>Named joint proposers/signatories</x:v>
      </x:c>
      <x:c r="L833" s="60" t="str">
        <x:v>No</x:v>
      </x:c>
      <x:c r="M833" s="60" t="str">
        <x:v>PET-MEP-186</x:v>
      </x:c>
    </x:row>
    <x:row r="834" ht="34" customHeight="1">
      <x:c r="A834" s="55" t="str">
        <x:v>Mélanie Disdier</x:v>
      </x:c>
      <x:c r="B834" s="55" t="str">
        <x:v>Digital Omnibus</x:v>
      </x:c>
      <x:c r="C834" s="62" t="str">
        <x:v>Amendment 935: proposed GDPR Art4(1) addition; justification</x:v>
      </x:c>
      <x:c r="D834" s="66" t="str">
        <x:f>IF(INDEX('MEP amendments'!$AE$7:$AE$315,MATCH($M834,'MEP amendments'!$AD$7:$AD$315,0))=1,INDEX('MEP amendments'!$P$7:$P$315,MATCH($M834,'MEP amendments'!$AD$7:$AD$315,0)),"")</x:f>
      </x:c>
      <x:c r="E834" s="55" t="n">
        <x:f>IF(AND(ISNUMBER(D834),INDEX('MEP amendments'!$T$7:$T$315,MATCH($M834,'MEP amendments'!$AD$7:$AD$315,0))="Yes"),1,0)</x:f>
        <x:v>0</x:v>
      </x:c>
      <x:c r="F834" s="55" t="str">
        <x:f>INDEX('MEP amendments'!$S$7:$S$315,MATCH($M834,'MEP amendments'!$AD$7:$AD$315,0))</x:f>
        <x:v>Medium</x:v>
      </x:c>
      <x:c r="G834" s="55" t="n">
        <x:f>COUNTIFS($A$7:$A$1047,A834,$B$7:$B$1047,B834,$E$7:$E$1047,1)</x:f>
        <x:v>54</x:v>
      </x:c>
      <x:c r="H834" s="68" t="str">
        <x:f>IF(E834=1,D834/G834,"")</x:f>
      </x:c>
      <x:c r="I834" s="55" t="n">
        <x:f>IF(AND(E834=1,COUNTIFS($A$7:A834,A834,$B$7:B834,B834,$E$7:E834,1)=1),1,0)</x:f>
        <x:v>0</x:v>
      </x:c>
      <x:c r="J834" s="64" t="str">
        <x:v>Official amendment</x:v>
      </x:c>
      <x:c r="K834" s="62" t="str">
        <x:v>Named joint proposers/signatories</x:v>
      </x:c>
      <x:c r="L834" s="55" t="str">
        <x:v>No</x:v>
      </x:c>
      <x:c r="M834" s="55" t="str">
        <x:v>PET-MEP-187</x:v>
      </x:c>
    </x:row>
    <x:row r="835" ht="34" customHeight="1">
      <x:c r="A835" s="60" t="str">
        <x:v>Mélanie Disdier</x:v>
      </x:c>
      <x:c r="B835" s="60" t="str">
        <x:v>Digital Omnibus</x:v>
      </x:c>
      <x:c r="C835" s="61" t="str">
        <x:v>Amendment 986: new GDPR Art4(38c)</x:v>
      </x:c>
      <x:c r="D835" s="65" t="n">
        <x:f>IF(INDEX('MEP amendments'!$AE$7:$AE$315,MATCH($M835,'MEP amendments'!$AD$7:$AD$315,0))=1,INDEX('MEP amendments'!$P$7:$P$315,MATCH($M835,'MEP amendments'!$AD$7:$AD$315,0)),"")</x:f>
        <x:v>0</x:v>
      </x:c>
      <x:c r="E835" s="60" t="n">
        <x:f>IF(AND(ISNUMBER(D835),INDEX('MEP amendments'!$T$7:$T$315,MATCH($M835,'MEP amendments'!$AD$7:$AD$315,0))="Yes"),1,0)</x:f>
        <x:v>1</x:v>
      </x:c>
      <x:c r="F835" s="60" t="str">
        <x:f>INDEX('MEP amendments'!$S$7:$S$315,MATCH($M835,'MEP amendments'!$AD$7:$AD$315,0))</x:f>
        <x:v>Medium</x:v>
      </x:c>
      <x:c r="G835" s="60" t="n">
        <x:f>COUNTIFS($A$7:$A$1047,A835,$B$7:$B$1047,B835,$E$7:$E$1047,1)</x:f>
        <x:v>54</x:v>
      </x:c>
      <x:c r="H835" s="67" t="n">
        <x:f>IF(E835=1,D835/G835,"")</x:f>
        <x:v>0</x:v>
      </x:c>
      <x:c r="I835" s="60" t="n">
        <x:f>IF(AND(E835=1,COUNTIFS($A$7:A835,A835,$B$7:B835,B835,$E$7:E835,1)=1),1,0)</x:f>
        <x:v>0</x:v>
      </x:c>
      <x:c r="J835" s="63" t="str">
        <x:v>Official amendment</x:v>
      </x:c>
      <x:c r="K835" s="61" t="str">
        <x:v>Named joint proposers/signatories</x:v>
      </x:c>
      <x:c r="L835" s="60" t="str">
        <x:v>No</x:v>
      </x:c>
      <x:c r="M835" s="60" t="str">
        <x:v>PET-MEP-192</x:v>
      </x:c>
    </x:row>
    <x:row r="836" ht="34" customHeight="1">
      <x:c r="A836" s="55" t="str">
        <x:v>Mélanie Disdier</x:v>
      </x:c>
      <x:c r="B836" s="55" t="str">
        <x:v>Digital Omnibus</x:v>
      </x:c>
      <x:c r="C836" s="62" t="str">
        <x:v>Amendment 988: new GDPR Art4(38d)</x:v>
      </x:c>
      <x:c r="D836" s="66" t="n">
        <x:f>IF(INDEX('MEP amendments'!$AE$7:$AE$315,MATCH($M836,'MEP amendments'!$AD$7:$AD$315,0))=1,INDEX('MEP amendments'!$P$7:$P$315,MATCH($M836,'MEP amendments'!$AD$7:$AD$315,0)),"")</x:f>
        <x:v>1</x:v>
      </x:c>
      <x:c r="E836" s="55" t="n">
        <x:f>IF(AND(ISNUMBER(D836),INDEX('MEP amendments'!$T$7:$T$315,MATCH($M836,'MEP amendments'!$AD$7:$AD$315,0))="Yes"),1,0)</x:f>
        <x:v>1</x:v>
      </x:c>
      <x:c r="F836" s="55" t="str">
        <x:f>INDEX('MEP amendments'!$S$7:$S$315,MATCH($M836,'MEP amendments'!$AD$7:$AD$315,0))</x:f>
        <x:v>High</x:v>
      </x:c>
      <x:c r="G836" s="55" t="n">
        <x:f>COUNTIFS($A$7:$A$1047,A836,$B$7:$B$1047,B836,$E$7:$E$1047,1)</x:f>
        <x:v>54</x:v>
      </x:c>
      <x:c r="H836" s="68" t="n">
        <x:f>IF(E836=1,D836/G836,"")</x:f>
        <x:v>0.018518518518518517</x:v>
      </x:c>
      <x:c r="I836" s="55" t="n">
        <x:f>IF(AND(E836=1,COUNTIFS($A$7:A836,A836,$B$7:B836,B836,$E$7:E836,1)=1),1,0)</x:f>
        <x:v>0</x:v>
      </x:c>
      <x:c r="J836" s="64" t="str">
        <x:v>Official amendment</x:v>
      </x:c>
      <x:c r="K836" s="62" t="str">
        <x:v>Named joint proposers/signatories</x:v>
      </x:c>
      <x:c r="L836" s="55" t="str">
        <x:v>No</x:v>
      </x:c>
      <x:c r="M836" s="55" t="str">
        <x:v>PET-MEP-193</x:v>
      </x:c>
    </x:row>
    <x:row r="837" ht="34" customHeight="1">
      <x:c r="A837" s="60" t="str">
        <x:v>Mélanie Disdier</x:v>
      </x:c>
      <x:c r="B837" s="60" t="str">
        <x:v>Digital Omnibus</x:v>
      </x:c>
      <x:c r="C837" s="61" t="str">
        <x:v>Amendment 1015: new GDPR Art6(4a)</x:v>
      </x:c>
      <x:c r="D837" s="65" t="n">
        <x:f>IF(INDEX('MEP amendments'!$AE$7:$AE$315,MATCH($M837,'MEP amendments'!$AD$7:$AD$315,0))=1,INDEX('MEP amendments'!$P$7:$P$315,MATCH($M837,'MEP amendments'!$AD$7:$AD$315,0)),"")</x:f>
        <x:v>1</x:v>
      </x:c>
      <x:c r="E837" s="60" t="n">
        <x:f>IF(AND(ISNUMBER(D837),INDEX('MEP amendments'!$T$7:$T$315,MATCH($M837,'MEP amendments'!$AD$7:$AD$315,0))="Yes"),1,0)</x:f>
        <x:v>1</x:v>
      </x:c>
      <x:c r="F837" s="60" t="str">
        <x:f>INDEX('MEP amendments'!$S$7:$S$315,MATCH($M837,'MEP amendments'!$AD$7:$AD$315,0))</x:f>
        <x:v>High</x:v>
      </x:c>
      <x:c r="G837" s="60" t="n">
        <x:f>COUNTIFS($A$7:$A$1047,A837,$B$7:$B$1047,B837,$E$7:$E$1047,1)</x:f>
        <x:v>54</x:v>
      </x:c>
      <x:c r="H837" s="67" t="n">
        <x:f>IF(E837=1,D837/G837,"")</x:f>
        <x:v>0.018518518518518517</x:v>
      </x:c>
      <x:c r="I837" s="60" t="n">
        <x:f>IF(AND(E837=1,COUNTIFS($A$7:A837,A837,$B$7:B837,B837,$E$7:E837,1)=1),1,0)</x:f>
        <x:v>0</x:v>
      </x:c>
      <x:c r="J837" s="63" t="str">
        <x:v>Official amendment</x:v>
      </x:c>
      <x:c r="K837" s="61" t="str">
        <x:v>Named joint proposers/signatories</x:v>
      </x:c>
      <x:c r="L837" s="60" t="str">
        <x:v>No</x:v>
      </x:c>
      <x:c r="M837" s="60" t="str">
        <x:v>PET-MEP-195</x:v>
      </x:c>
    </x:row>
    <x:row r="838" ht="34" customHeight="1">
      <x:c r="A838" s="55" t="str">
        <x:v>Mélanie Disdier</x:v>
      </x:c>
      <x:c r="B838" s="55" t="str">
        <x:v>Digital Omnibus</x:v>
      </x:c>
      <x:c r="C838" s="62" t="str">
        <x:v>Amendment 1016: new GDPR Art6(4b)</x:v>
      </x:c>
      <x:c r="D838" s="66" t="n">
        <x:f>IF(INDEX('MEP amendments'!$AE$7:$AE$315,MATCH($M838,'MEP amendments'!$AD$7:$AD$315,0))=1,INDEX('MEP amendments'!$P$7:$P$315,MATCH($M838,'MEP amendments'!$AD$7:$AD$315,0)),"")</x:f>
        <x:v>1</x:v>
      </x:c>
      <x:c r="E838" s="55" t="n">
        <x:f>IF(AND(ISNUMBER(D838),INDEX('MEP amendments'!$T$7:$T$315,MATCH($M838,'MEP amendments'!$AD$7:$AD$315,0))="Yes"),1,0)</x:f>
        <x:v>1</x:v>
      </x:c>
      <x:c r="F838" s="55" t="str">
        <x:f>INDEX('MEP amendments'!$S$7:$S$315,MATCH($M838,'MEP amendments'!$AD$7:$AD$315,0))</x:f>
        <x:v>High</x:v>
      </x:c>
      <x:c r="G838" s="55" t="n">
        <x:f>COUNTIFS($A$7:$A$1047,A838,$B$7:$B$1047,B838,$E$7:$E$1047,1)</x:f>
        <x:v>54</x:v>
      </x:c>
      <x:c r="H838" s="68" t="n">
        <x:f>IF(E838=1,D838/G838,"")</x:f>
        <x:v>0.018518518518518517</x:v>
      </x:c>
      <x:c r="I838" s="55" t="n">
        <x:f>IF(AND(E838=1,COUNTIFS($A$7:A838,A838,$B$7:B838,B838,$E$7:E838,1)=1),1,0)</x:f>
        <x:v>0</x:v>
      </x:c>
      <x:c r="J838" s="64" t="str">
        <x:v>Official amendment</x:v>
      </x:c>
      <x:c r="K838" s="62" t="str">
        <x:v>Named joint proposers/signatories</x:v>
      </x:c>
      <x:c r="L838" s="55" t="str">
        <x:v>No</x:v>
      </x:c>
      <x:c r="M838" s="55" t="str">
        <x:v>PET-MEP-196</x:v>
      </x:c>
    </x:row>
    <x:row r="839" ht="34" customHeight="1">
      <x:c r="A839" s="60" t="str">
        <x:v>Mélanie Disdier</x:v>
      </x:c>
      <x:c r="B839" s="60" t="str">
        <x:v>Digital Omnibus</x:v>
      </x:c>
      <x:c r="C839" s="61" t="str">
        <x:v>GDPR Article 9(5); proposal Article 3(1)(3)(b)</x:v>
      </x:c>
      <x:c r="D839" s="65" t="n">
        <x:f>IF(INDEX('MEP amendments'!$AE$7:$AE$315,MATCH($M839,'MEP amendments'!$AD$7:$AD$315,0))=1,INDEX('MEP amendments'!$P$7:$P$315,MATCH($M839,'MEP amendments'!$AD$7:$AD$315,0)),"")</x:f>
        <x:v>1</x:v>
      </x:c>
      <x:c r="E839" s="60" t="n">
        <x:f>IF(AND(ISNUMBER(D839),INDEX('MEP amendments'!$T$7:$T$315,MATCH($M839,'MEP amendments'!$AD$7:$AD$315,0))="Yes"),1,0)</x:f>
        <x:v>1</x:v>
      </x:c>
      <x:c r="F839" s="60" t="str">
        <x:f>INDEX('MEP amendments'!$S$7:$S$315,MATCH($M839,'MEP amendments'!$AD$7:$AD$315,0))</x:f>
        <x:v>High</x:v>
      </x:c>
      <x:c r="G839" s="60" t="n">
        <x:f>COUNTIFS($A$7:$A$1047,A839,$B$7:$B$1047,B839,$E$7:$E$1047,1)</x:f>
        <x:v>54</x:v>
      </x:c>
      <x:c r="H839" s="67" t="n">
        <x:f>IF(E839=1,D839/G839,"")</x:f>
        <x:v>0.018518518518518517</x:v>
      </x:c>
      <x:c r="I839" s="60" t="n">
        <x:f>IF(AND(E839=1,COUNTIFS($A$7:A839,A839,$B$7:B839,B839,$E$7:E839,1)=1),1,0)</x:f>
        <x:v>0</x:v>
      </x:c>
      <x:c r="J839" s="63" t="str">
        <x:v>Official amendment</x:v>
      </x:c>
      <x:c r="K839" s="61" t="str">
        <x:v>Named joint proposers/signatories</x:v>
      </x:c>
      <x:c r="L839" s="60" t="str">
        <x:v>No</x:v>
      </x:c>
      <x:c r="M839" s="60" t="str">
        <x:v>PET-MEP-203</x:v>
      </x:c>
    </x:row>
    <x:row r="840" ht="34" customHeight="1">
      <x:c r="A840" s="55" t="str">
        <x:v>Mélanie Disdier</x:v>
      </x:c>
      <x:c r="B840" s="55" t="str">
        <x:v>Digital Omnibus</x:v>
      </x:c>
      <x:c r="C840" s="62" t="str">
        <x:v>New GDPR Article 29a; proposal Article 3(1)(7b)</x:v>
      </x:c>
      <x:c r="D840" s="66" t="n">
        <x:f>IF(INDEX('MEP amendments'!$AE$7:$AE$315,MATCH($M840,'MEP amendments'!$AD$7:$AD$315,0))=1,INDEX('MEP amendments'!$P$7:$P$315,MATCH($M840,'MEP amendments'!$AD$7:$AD$315,0)),"")</x:f>
        <x:v>1</x:v>
      </x:c>
      <x:c r="E840" s="55" t="n">
        <x:f>IF(AND(ISNUMBER(D840),INDEX('MEP amendments'!$T$7:$T$315,MATCH($M840,'MEP amendments'!$AD$7:$AD$315,0))="Yes"),1,0)</x:f>
        <x:v>1</x:v>
      </x:c>
      <x:c r="F840" s="55" t="str">
        <x:f>INDEX('MEP amendments'!$S$7:$S$315,MATCH($M840,'MEP amendments'!$AD$7:$AD$315,0))</x:f>
        <x:v>Medium</x:v>
      </x:c>
      <x:c r="G840" s="55" t="n">
        <x:f>COUNTIFS($A$7:$A$1047,A840,$B$7:$B$1047,B840,$E$7:$E$1047,1)</x:f>
        <x:v>54</x:v>
      </x:c>
      <x:c r="H840" s="68" t="n">
        <x:f>IF(E840=1,D840/G840,"")</x:f>
        <x:v>0.018518518518518517</x:v>
      </x:c>
      <x:c r="I840" s="55" t="n">
        <x:f>IF(AND(E840=1,COUNTIFS($A$7:A840,A840,$B$7:B840,B840,$E$7:E840,1)=1),1,0)</x:f>
        <x:v>0</x:v>
      </x:c>
      <x:c r="J840" s="64" t="str">
        <x:v>Official amendment</x:v>
      </x:c>
      <x:c r="K840" s="62" t="str">
        <x:v>Named joint proposers/signatories</x:v>
      </x:c>
      <x:c r="L840" s="55" t="str">
        <x:v>No</x:v>
      </x:c>
      <x:c r="M840" s="55" t="str">
        <x:v>PET-MEP-209</x:v>
      </x:c>
    </x:row>
    <x:row r="841" ht="34" customHeight="1">
      <x:c r="A841" s="60" t="str">
        <x:v>Mélanie Disdier</x:v>
      </x:c>
      <x:c r="B841" s="60" t="str">
        <x:v>Digital Omnibus</x:v>
      </x:c>
      <x:c r="C841" s="61" t="str">
        <x:v>GDPR Article 33(6); proposal Article 3(1)(8)(c)</x:v>
      </x:c>
      <x:c r="D841" s="65" t="n">
        <x:f>IF(INDEX('MEP amendments'!$AE$7:$AE$315,MATCH($M841,'MEP amendments'!$AD$7:$AD$315,0))=1,INDEX('MEP amendments'!$P$7:$P$315,MATCH($M841,'MEP amendments'!$AD$7:$AD$315,0)),"")</x:f>
        <x:v>1</x:v>
      </x:c>
      <x:c r="E841" s="60" t="n">
        <x:f>IF(AND(ISNUMBER(D841),INDEX('MEP amendments'!$T$7:$T$315,MATCH($M841,'MEP amendments'!$AD$7:$AD$315,0))="Yes"),1,0)</x:f>
        <x:v>1</x:v>
      </x:c>
      <x:c r="F841" s="60" t="str">
        <x:f>INDEX('MEP amendments'!$S$7:$S$315,MATCH($M841,'MEP amendments'!$AD$7:$AD$315,0))</x:f>
        <x:v>High</x:v>
      </x:c>
      <x:c r="G841" s="60" t="n">
        <x:f>COUNTIFS($A$7:$A$1047,A841,$B$7:$B$1047,B841,$E$7:$E$1047,1)</x:f>
        <x:v>54</x:v>
      </x:c>
      <x:c r="H841" s="67" t="n">
        <x:f>IF(E841=1,D841/G841,"")</x:f>
        <x:v>0.018518518518518517</x:v>
      </x:c>
      <x:c r="I841" s="60" t="n">
        <x:f>IF(AND(E841=1,COUNTIFS($A$7:A841,A841,$B$7:B841,B841,$E$7:E841,1)=1),1,0)</x:f>
        <x:v>0</x:v>
      </x:c>
      <x:c r="J841" s="63" t="str">
        <x:v>Official amendment</x:v>
      </x:c>
      <x:c r="K841" s="61" t="str">
        <x:v>Named joint proposers/signatories</x:v>
      </x:c>
      <x:c r="L841" s="60" t="str">
        <x:v>No</x:v>
      </x:c>
      <x:c r="M841" s="60" t="str">
        <x:v>PET-MEP-211</x:v>
      </x:c>
    </x:row>
    <x:row r="842" ht="34" customHeight="1">
      <x:c r="A842" s="55" t="str">
        <x:v>Mélanie Disdier</x:v>
      </x:c>
      <x:c r="B842" s="55" t="str">
        <x:v>Digital Omnibus</x:v>
      </x:c>
      <x:c r="C842" s="62" t="str">
        <x:v>New GDPR Article 35(6a); proposal Article 3(1)(9)(a)</x:v>
      </x:c>
      <x:c r="D842" s="66" t="n">
        <x:f>IF(INDEX('MEP amendments'!$AE$7:$AE$315,MATCH($M842,'MEP amendments'!$AD$7:$AD$315,0))=1,INDEX('MEP amendments'!$P$7:$P$315,MATCH($M842,'MEP amendments'!$AD$7:$AD$315,0)),"")</x:f>
        <x:v>1</x:v>
      </x:c>
      <x:c r="E842" s="55" t="n">
        <x:f>IF(AND(ISNUMBER(D842),INDEX('MEP amendments'!$T$7:$T$315,MATCH($M842,'MEP amendments'!$AD$7:$AD$315,0))="Yes"),1,0)</x:f>
        <x:v>1</x:v>
      </x:c>
      <x:c r="F842" s="55" t="str">
        <x:f>INDEX('MEP amendments'!$S$7:$S$315,MATCH($M842,'MEP amendments'!$AD$7:$AD$315,0))</x:f>
        <x:v>High</x:v>
      </x:c>
      <x:c r="G842" s="55" t="n">
        <x:f>COUNTIFS($A$7:$A$1047,A842,$B$7:$B$1047,B842,$E$7:$E$1047,1)</x:f>
        <x:v>54</x:v>
      </x:c>
      <x:c r="H842" s="68" t="n">
        <x:f>IF(E842=1,D842/G842,"")</x:f>
        <x:v>0.018518518518518517</x:v>
      </x:c>
      <x:c r="I842" s="55" t="n">
        <x:f>IF(AND(E842=1,COUNTIFS($A$7:A842,A842,$B$7:B842,B842,$E$7:E842,1)=1),1,0)</x:f>
        <x:v>0</x:v>
      </x:c>
      <x:c r="J842" s="64" t="str">
        <x:v>Official amendment</x:v>
      </x:c>
      <x:c r="K842" s="62" t="str">
        <x:v>Named joint proposers/signatories</x:v>
      </x:c>
      <x:c r="L842" s="55" t="str">
        <x:v>No</x:v>
      </x:c>
      <x:c r="M842" s="55" t="str">
        <x:v>PET-MEP-213</x:v>
      </x:c>
    </x:row>
    <x:row r="843" ht="34" customHeight="1">
      <x:c r="A843" s="60" t="str">
        <x:v>Mélanie Disdier</x:v>
      </x:c>
      <x:c r="B843" s="60" t="str">
        <x:v>Digital Omnibus</x:v>
      </x:c>
      <x:c r="C843" s="61" t="str">
        <x:v>Proposed GDPR Article 41a(1); proposal Article 3(1)(10)</x:v>
      </x:c>
      <x:c r="D843" s="65" t="n">
        <x:f>IF(INDEX('MEP amendments'!$AE$7:$AE$315,MATCH($M843,'MEP amendments'!$AD$7:$AD$315,0))=1,INDEX('MEP amendments'!$P$7:$P$315,MATCH($M843,'MEP amendments'!$AD$7:$AD$315,0)),"")</x:f>
        <x:v>1</x:v>
      </x:c>
      <x:c r="E843" s="60" t="n">
        <x:f>IF(AND(ISNUMBER(D843),INDEX('MEP amendments'!$T$7:$T$315,MATCH($M843,'MEP amendments'!$AD$7:$AD$315,0))="Yes"),1,0)</x:f>
        <x:v>1</x:v>
      </x:c>
      <x:c r="F843" s="60" t="str">
        <x:f>INDEX('MEP amendments'!$S$7:$S$315,MATCH($M843,'MEP amendments'!$AD$7:$AD$315,0))</x:f>
        <x:v>Medium</x:v>
      </x:c>
      <x:c r="G843" s="60" t="n">
        <x:f>COUNTIFS($A$7:$A$1047,A843,$B$7:$B$1047,B843,$E$7:$E$1047,1)</x:f>
        <x:v>54</x:v>
      </x:c>
      <x:c r="H843" s="67" t="n">
        <x:f>IF(E843=1,D843/G843,"")</x:f>
        <x:v>0.018518518518518517</x:v>
      </x:c>
      <x:c r="I843" s="60" t="n">
        <x:f>IF(AND(E843=1,COUNTIFS($A$7:A843,A843,$B$7:B843,B843,$E$7:E843,1)=1),1,0)</x:f>
        <x:v>0</x:v>
      </x:c>
      <x:c r="J843" s="63" t="str">
        <x:v>Official amendment</x:v>
      </x:c>
      <x:c r="K843" s="61" t="str">
        <x:v>Named joint proposers/signatories</x:v>
      </x:c>
      <x:c r="L843" s="60" t="str">
        <x:v>No</x:v>
      </x:c>
      <x:c r="M843" s="60" t="str">
        <x:v>PET-MEP-222</x:v>
      </x:c>
    </x:row>
    <x:row r="844" ht="34" customHeight="1">
      <x:c r="A844" s="55" t="str">
        <x:v>Mélanie Disdier</x:v>
      </x:c>
      <x:c r="B844" s="55" t="str">
        <x:v>Digital Omnibus</x:v>
      </x:c>
      <x:c r="C844" s="62" t="str">
        <x:v>Amendment 1288; Article 3 – paragraph 1 – point 10 Regulation (EU) 2016/679 Article 41a – Paragraph 3</x:v>
      </x:c>
      <x:c r="D844" s="66" t="n">
        <x:f>IF(INDEX('MEP amendments'!$AE$7:$AE$315,MATCH($M844,'MEP amendments'!$AD$7:$AD$315,0))=1,INDEX('MEP amendments'!$P$7:$P$315,MATCH($M844,'MEP amendments'!$AD$7:$AD$315,0)),"")</x:f>
        <x:v>1</x:v>
      </x:c>
      <x:c r="E844" s="55" t="n">
        <x:f>IF(AND(ISNUMBER(D844),INDEX('MEP amendments'!$T$7:$T$315,MATCH($M844,'MEP amendments'!$AD$7:$AD$315,0))="Yes"),1,0)</x:f>
        <x:v>1</x:v>
      </x:c>
      <x:c r="F844" s="55" t="str">
        <x:f>INDEX('MEP amendments'!$S$7:$S$315,MATCH($M844,'MEP amendments'!$AD$7:$AD$315,0))</x:f>
        <x:v>Medium</x:v>
      </x:c>
      <x:c r="G844" s="55" t="n">
        <x:f>COUNTIFS($A$7:$A$1047,A844,$B$7:$B$1047,B844,$E$7:$E$1047,1)</x:f>
        <x:v>54</x:v>
      </x:c>
      <x:c r="H844" s="68" t="n">
        <x:f>IF(E844=1,D844/G844,"")</x:f>
        <x:v>0.018518518518518517</x:v>
      </x:c>
      <x:c r="I844" s="55" t="n">
        <x:f>IF(AND(E844=1,COUNTIFS($A$7:A844,A844,$B$7:B844,B844,$E$7:E844,1)=1),1,0)</x:f>
        <x:v>0</x:v>
      </x:c>
      <x:c r="J844" s="64" t="str">
        <x:v>Official amendment</x:v>
      </x:c>
      <x:c r="K844" s="62" t="str">
        <x:v>Named signatories to tabled amendment</x:v>
      </x:c>
      <x:c r="L844" s="55" t="str">
        <x:v>No</x:v>
      </x:c>
      <x:c r="M844" s="55" t="str">
        <x:v>PET-MEP-259</x:v>
      </x:c>
    </x:row>
    <x:row r="845" ht="34" customHeight="1">
      <x:c r="A845" s="60" t="str">
        <x:v>Mélanie Disdier</x:v>
      </x:c>
      <x:c r="B845" s="60" t="str">
        <x:v>Digital Omnibus</x:v>
      </x:c>
      <x:c r="C845" s="61" t="str">
        <x:v>Amendment 1298; Article 3 – paragraph 1 – point 10 Regulation (EU) 2016/679 Article 41a – Paragraph 5</x:v>
      </x:c>
      <x:c r="D845" s="65" t="n">
        <x:f>IF(INDEX('MEP amendments'!$AE$7:$AE$315,MATCH($M845,'MEP amendments'!$AD$7:$AD$315,0))=1,INDEX('MEP amendments'!$P$7:$P$315,MATCH($M845,'MEP amendments'!$AD$7:$AD$315,0)),"")</x:f>
        <x:v>0</x:v>
      </x:c>
      <x:c r="E845" s="60" t="n">
        <x:f>IF(AND(ISNUMBER(D845),INDEX('MEP amendments'!$T$7:$T$315,MATCH($M845,'MEP amendments'!$AD$7:$AD$315,0))="Yes"),1,0)</x:f>
        <x:v>1</x:v>
      </x:c>
      <x:c r="F845" s="60" t="str">
        <x:f>INDEX('MEP amendments'!$S$7:$S$315,MATCH($M845,'MEP amendments'!$AD$7:$AD$315,0))</x:f>
        <x:v>High</x:v>
      </x:c>
      <x:c r="G845" s="60" t="n">
        <x:f>COUNTIFS($A$7:$A$1047,A845,$B$7:$B$1047,B845,$E$7:$E$1047,1)</x:f>
        <x:v>54</x:v>
      </x:c>
      <x:c r="H845" s="67" t="n">
        <x:f>IF(E845=1,D845/G845,"")</x:f>
        <x:v>0</x:v>
      </x:c>
      <x:c r="I845" s="60" t="n">
        <x:f>IF(AND(E845=1,COUNTIFS($A$7:A845,A845,$B$7:B845,B845,$E$7:E845,1)=1),1,0)</x:f>
        <x:v>0</x:v>
      </x:c>
      <x:c r="J845" s="63" t="str">
        <x:v>Official amendment</x:v>
      </x:c>
      <x:c r="K845" s="61" t="str">
        <x:v>Named signatories to tabled amendment</x:v>
      </x:c>
      <x:c r="L845" s="60" t="str">
        <x:v>No</x:v>
      </x:c>
      <x:c r="M845" s="60" t="str">
        <x:v>PET-MEP-269</x:v>
      </x:c>
    </x:row>
    <x:row r="846" ht="34" customHeight="1">
      <x:c r="A846" s="55" t="str">
        <x:v>Mélanie Disdier</x:v>
      </x:c>
      <x:c r="B846" s="55" t="str">
        <x:v>Digital Omnibus</x:v>
      </x:c>
      <x:c r="C846" s="62" t="str">
        <x:v>Amendment 1301; Article 3 – paragraph 1 – point 10 a (new) Regulation (EU) 2016/679 Article 41b (new)</x:v>
      </x:c>
      <x:c r="D846" s="66" t="n">
        <x:f>IF(INDEX('MEP amendments'!$AE$7:$AE$315,MATCH($M846,'MEP amendments'!$AD$7:$AD$315,0))=1,INDEX('MEP amendments'!$P$7:$P$315,MATCH($M846,'MEP amendments'!$AD$7:$AD$315,0)),"")</x:f>
        <x:v>1</x:v>
      </x:c>
      <x:c r="E846" s="55" t="n">
        <x:f>IF(AND(ISNUMBER(D846),INDEX('MEP amendments'!$T$7:$T$315,MATCH($M846,'MEP amendments'!$AD$7:$AD$315,0))="Yes"),1,0)</x:f>
        <x:v>1</x:v>
      </x:c>
      <x:c r="F846" s="55" t="str">
        <x:f>INDEX('MEP amendments'!$S$7:$S$315,MATCH($M846,'MEP amendments'!$AD$7:$AD$315,0))</x:f>
        <x:v>High</x:v>
      </x:c>
      <x:c r="G846" s="55" t="n">
        <x:f>COUNTIFS($A$7:$A$1047,A846,$B$7:$B$1047,B846,$E$7:$E$1047,1)</x:f>
        <x:v>54</x:v>
      </x:c>
      <x:c r="H846" s="68" t="n">
        <x:f>IF(E846=1,D846/G846,"")</x:f>
        <x:v>0.018518518518518517</x:v>
      </x:c>
      <x:c r="I846" s="55" t="n">
        <x:f>IF(AND(E846=1,COUNTIFS($A$7:A846,A846,$B$7:B846,B846,$E$7:E846,1)=1),1,0)</x:f>
        <x:v>0</x:v>
      </x:c>
      <x:c r="J846" s="64" t="str">
        <x:v>Official amendment</x:v>
      </x:c>
      <x:c r="K846" s="62" t="str">
        <x:v>Named signatories to tabled amendment</x:v>
      </x:c>
      <x:c r="L846" s="55" t="str">
        <x:v>No</x:v>
      </x:c>
      <x:c r="M846" s="55" t="str">
        <x:v>PET-MEP-272</x:v>
      </x:c>
    </x:row>
    <x:row r="847" ht="34" customHeight="1">
      <x:c r="A847" s="60" t="str">
        <x:v>Mélanie Disdier</x:v>
      </x:c>
      <x:c r="B847" s="60" t="str">
        <x:v>Digital Omnibus</x:v>
      </x:c>
      <x:c r="C847" s="61" t="str">
        <x:v>Amendment 1340; Article 3 – paragraph 1 – point 14 Regulation (EU) 2016/679 (GDPR) Article 70 – paragraph 1 – point hca (new)</x:v>
      </x:c>
      <x:c r="D847" s="65" t="n">
        <x:f>IF(INDEX('MEP amendments'!$AE$7:$AE$315,MATCH($M847,'MEP amendments'!$AD$7:$AD$315,0))=1,INDEX('MEP amendments'!$P$7:$P$315,MATCH($M847,'MEP amendments'!$AD$7:$AD$315,0)),"")</x:f>
        <x:v>1</x:v>
      </x:c>
      <x:c r="E847" s="60" t="n">
        <x:f>IF(AND(ISNUMBER(D847),INDEX('MEP amendments'!$T$7:$T$315,MATCH($M847,'MEP amendments'!$AD$7:$AD$315,0))="Yes"),1,0)</x:f>
        <x:v>1</x:v>
      </x:c>
      <x:c r="F847" s="60" t="str">
        <x:f>INDEX('MEP amendments'!$S$7:$S$315,MATCH($M847,'MEP amendments'!$AD$7:$AD$315,0))</x:f>
        <x:v>High</x:v>
      </x:c>
      <x:c r="G847" s="60" t="n">
        <x:f>COUNTIFS($A$7:$A$1047,A847,$B$7:$B$1047,B847,$E$7:$E$1047,1)</x:f>
        <x:v>54</x:v>
      </x:c>
      <x:c r="H847" s="67" t="n">
        <x:f>IF(E847=1,D847/G847,"")</x:f>
        <x:v>0.018518518518518517</x:v>
      </x:c>
      <x:c r="I847" s="60" t="n">
        <x:f>IF(AND(E847=1,COUNTIFS($A$7:A847,A847,$B$7:B847,B847,$E$7:E847,1)=1),1,0)</x:f>
        <x:v>0</x:v>
      </x:c>
      <x:c r="J847" s="63" t="str">
        <x:v>Official amendment</x:v>
      </x:c>
      <x:c r="K847" s="61" t="str">
        <x:v>Named signatories to tabled amendment</x:v>
      </x:c>
      <x:c r="L847" s="60" t="str">
        <x:v>No</x:v>
      </x:c>
      <x:c r="M847" s="60" t="str">
        <x:v>PET-MEP-274</x:v>
      </x:c>
    </x:row>
    <x:row r="848" ht="34" customHeight="1">
      <x:c r="A848" s="55" t="str">
        <x:v>Mélanie Disdier</x:v>
      </x:c>
      <x:c r="B848" s="55" t="str">
        <x:v>Digital Omnibus</x:v>
      </x:c>
      <x:c r="C848" s="62" t="str">
        <x:v>Amendment 1392; Article 3 – paragraph 1 – point 15 Regulation (EU) 2016/679 Article 88a – paragraph 3 – point c</x:v>
      </x:c>
      <x:c r="D848" s="66" t="n">
        <x:f>IF(INDEX('MEP amendments'!$AE$7:$AE$315,MATCH($M848,'MEP amendments'!$AD$7:$AD$315,0))=1,INDEX('MEP amendments'!$P$7:$P$315,MATCH($M848,'MEP amendments'!$AD$7:$AD$315,0)),"")</x:f>
        <x:v>1</x:v>
      </x:c>
      <x:c r="E848" s="55" t="n">
        <x:f>IF(AND(ISNUMBER(D848),INDEX('MEP amendments'!$T$7:$T$315,MATCH($M848,'MEP amendments'!$AD$7:$AD$315,0))="Yes"),1,0)</x:f>
        <x:v>1</x:v>
      </x:c>
      <x:c r="F848" s="55" t="str">
        <x:f>INDEX('MEP amendments'!$S$7:$S$315,MATCH($M848,'MEP amendments'!$AD$7:$AD$315,0))</x:f>
        <x:v>High</x:v>
      </x:c>
      <x:c r="G848" s="55" t="n">
        <x:f>COUNTIFS($A$7:$A$1047,A848,$B$7:$B$1047,B848,$E$7:$E$1047,1)</x:f>
        <x:v>54</x:v>
      </x:c>
      <x:c r="H848" s="68" t="n">
        <x:f>IF(E848=1,D848/G848,"")</x:f>
        <x:v>0.018518518518518517</x:v>
      </x:c>
      <x:c r="I848" s="55" t="n">
        <x:f>IF(AND(E848=1,COUNTIFS($A$7:A848,A848,$B$7:B848,B848,$E$7:E848,1)=1),1,0)</x:f>
        <x:v>0</x:v>
      </x:c>
      <x:c r="J848" s="64" t="str">
        <x:v>Official amendment</x:v>
      </x:c>
      <x:c r="K848" s="62" t="str">
        <x:v>Named signatories to tabled amendment</x:v>
      </x:c>
      <x:c r="L848" s="55" t="str">
        <x:v>No</x:v>
      </x:c>
      <x:c r="M848" s="55" t="str">
        <x:v>PET-MEP-278</x:v>
      </x:c>
    </x:row>
    <x:row r="849" ht="34" customHeight="1">
      <x:c r="A849" s="60" t="str">
        <x:v>Mélanie Disdier</x:v>
      </x:c>
      <x:c r="B849" s="60" t="str">
        <x:v>Digital Omnibus</x:v>
      </x:c>
      <x:c r="C849" s="61" t="str">
        <x:v>Amendment 1635; Article 4(1)(3)(a); Regulation (EU) 2018/1725 Article 10(2)(l)</x:v>
      </x:c>
      <x:c r="D849" s="65" t="n">
        <x:f>IF(INDEX('MEP amendments'!$AE$7:$AE$315,MATCH($M849,'MEP amendments'!$AD$7:$AD$315,0))=1,INDEX('MEP amendments'!$P$7:$P$315,MATCH($M849,'MEP amendments'!$AD$7:$AD$315,0)),"")</x:f>
        <x:v>1</x:v>
      </x:c>
      <x:c r="E849" s="60" t="n">
        <x:f>IF(AND(ISNUMBER(D849),INDEX('MEP amendments'!$T$7:$T$315,MATCH($M849,'MEP amendments'!$AD$7:$AD$315,0))="Yes"),1,0)</x:f>
        <x:v>1</x:v>
      </x:c>
      <x:c r="F849" s="60" t="str">
        <x:f>INDEX('MEP amendments'!$S$7:$S$315,MATCH($M849,'MEP amendments'!$AD$7:$AD$315,0))</x:f>
        <x:v>High</x:v>
      </x:c>
      <x:c r="G849" s="60" t="n">
        <x:f>COUNTIFS($A$7:$A$1047,A849,$B$7:$B$1047,B849,$E$7:$E$1047,1)</x:f>
        <x:v>54</x:v>
      </x:c>
      <x:c r="H849" s="67" t="n">
        <x:f>IF(E849=1,D849/G849,"")</x:f>
        <x:v>0.018518518518518517</x:v>
      </x:c>
      <x:c r="I849" s="60" t="n">
        <x:f>IF(AND(E849=1,COUNTIFS($A$7:A849,A849,$B$7:B849,B849,$E$7:E849,1)=1),1,0)</x:f>
        <x:v>0</x:v>
      </x:c>
      <x:c r="J849" s="63" t="str">
        <x:v>Official amendment</x:v>
      </x:c>
      <x:c r="K849" s="61" t="str">
        <x:v>Named signatories to tabled amendment</x:v>
      </x:c>
      <x:c r="L849" s="60" t="str">
        <x:v>No</x:v>
      </x:c>
      <x:c r="M849" s="60" t="str">
        <x:v>PET-MEP-297</x:v>
      </x:c>
    </x:row>
    <x:row r="850" ht="34" customHeight="1">
      <x:c r="A850" s="55" t="str">
        <x:v>Mélanie Disdier</x:v>
      </x:c>
      <x:c r="B850" s="55" t="str">
        <x:v>Digital Omnibus</x:v>
      </x:c>
      <x:c r="C850" s="62" t="str">
        <x:v>Amendment 1644; Article 4(1)(3)(b); Regulation (EU) 2018/1725 Article 10(4)</x:v>
      </x:c>
      <x:c r="D850" s="66" t="n">
        <x:f>IF(INDEX('MEP amendments'!$AE$7:$AE$315,MATCH($M850,'MEP amendments'!$AD$7:$AD$315,0))=1,INDEX('MEP amendments'!$P$7:$P$315,MATCH($M850,'MEP amendments'!$AD$7:$AD$315,0)),"")</x:f>
        <x:v>1</x:v>
      </x:c>
      <x:c r="E850" s="55" t="n">
        <x:f>IF(AND(ISNUMBER(D850),INDEX('MEP amendments'!$T$7:$T$315,MATCH($M850,'MEP amendments'!$AD$7:$AD$315,0))="Yes"),1,0)</x:f>
        <x:v>1</x:v>
      </x:c>
      <x:c r="F850" s="55" t="str">
        <x:f>INDEX('MEP amendments'!$S$7:$S$315,MATCH($M850,'MEP amendments'!$AD$7:$AD$315,0))</x:f>
        <x:v>High</x:v>
      </x:c>
      <x:c r="G850" s="55" t="n">
        <x:f>COUNTIFS($A$7:$A$1047,A850,$B$7:$B$1047,B850,$E$7:$E$1047,1)</x:f>
        <x:v>54</x:v>
      </x:c>
      <x:c r="H850" s="68" t="n">
        <x:f>IF(E850=1,D850/G850,"")</x:f>
        <x:v>0.018518518518518517</x:v>
      </x:c>
      <x:c r="I850" s="55" t="n">
        <x:f>IF(AND(E850=1,COUNTIFS($A$7:A850,A850,$B$7:B850,B850,$E$7:E850,1)=1),1,0)</x:f>
        <x:v>0</x:v>
      </x:c>
      <x:c r="J850" s="64" t="str">
        <x:v>Official amendment</x:v>
      </x:c>
      <x:c r="K850" s="62" t="str">
        <x:v>Named signatories to tabled amendment</x:v>
      </x:c>
      <x:c r="L850" s="55" t="str">
        <x:v>No</x:v>
      </x:c>
      <x:c r="M850" s="55" t="str">
        <x:v>PET-MEP-299</x:v>
      </x:c>
    </x:row>
    <x:row r="851" ht="34" customHeight="1">
      <x:c r="A851" s="60" t="str">
        <x:v>Mélanie Disdier</x:v>
      </x:c>
      <x:c r="B851" s="60" t="str">
        <x:v>Digital Omnibus</x:v>
      </x:c>
      <x:c r="C851" s="61" t="str">
        <x:v>Amendment 1710; Article 4(1)(10); Regulation (EU) 2018/1725 Article 45a</x:v>
      </x:c>
      <x:c r="D851" s="65" t="n">
        <x:f>IF(INDEX('MEP amendments'!$AE$7:$AE$315,MATCH($M851,'MEP amendments'!$AD$7:$AD$315,0))=1,INDEX('MEP amendments'!$P$7:$P$315,MATCH($M851,'MEP amendments'!$AD$7:$AD$315,0)),"")</x:f>
        <x:v>0</x:v>
      </x:c>
      <x:c r="E851" s="60" t="n">
        <x:f>IF(AND(ISNUMBER(D851),INDEX('MEP amendments'!$T$7:$T$315,MATCH($M851,'MEP amendments'!$AD$7:$AD$315,0))="Yes"),1,0)</x:f>
        <x:v>1</x:v>
      </x:c>
      <x:c r="F851" s="60" t="str">
        <x:f>INDEX('MEP amendments'!$S$7:$S$315,MATCH($M851,'MEP amendments'!$AD$7:$AD$315,0))</x:f>
        <x:v>High</x:v>
      </x:c>
      <x:c r="G851" s="60" t="n">
        <x:f>COUNTIFS($A$7:$A$1047,A851,$B$7:$B$1047,B851,$E$7:$E$1047,1)</x:f>
        <x:v>54</x:v>
      </x:c>
      <x:c r="H851" s="67" t="n">
        <x:f>IF(E851=1,D851/G851,"")</x:f>
        <x:v>0</x:v>
      </x:c>
      <x:c r="I851" s="60" t="n">
        <x:f>IF(AND(E851=1,COUNTIFS($A$7:A851,A851,$B$7:B851,B851,$E$7:E851,1)=1),1,0)</x:f>
        <x:v>0</x:v>
      </x:c>
      <x:c r="J851" s="63" t="str">
        <x:v>Official amendment</x:v>
      </x:c>
      <x:c r="K851" s="61" t="str">
        <x:v>Named signatories to tabled amendment</x:v>
      </x:c>
      <x:c r="L851" s="60" t="str">
        <x:v>No</x:v>
      </x:c>
      <x:c r="M851" s="60" t="str">
        <x:v>PET-MEP-303</x:v>
      </x:c>
    </x:row>
    <x:row r="852" ht="34" customHeight="1">
      <x:c r="A852" s="55" t="str">
        <x:v>Mélanie Disdier</x:v>
      </x:c>
      <x:c r="B852" s="55" t="str">
        <x:v>Digital Omnibus</x:v>
      </x:c>
      <x:c r="C852" s="62" t="str">
        <x:v>Amendment 1839: Art10(3) repeal conditions, justification</x:v>
      </x:c>
      <x:c r="D852" s="66" t="n">
        <x:f>IF(INDEX('MEP amendments'!$AE$7:$AE$315,MATCH($M852,'MEP amendments'!$AD$7:$AD$315,0))=1,INDEX('MEP amendments'!$P$7:$P$315,MATCH($M852,'MEP amendments'!$AD$7:$AD$315,0)),"")</x:f>
        <x:v>0</x:v>
      </x:c>
      <x:c r="E852" s="55" t="n">
        <x:f>IF(AND(ISNUMBER(D852),INDEX('MEP amendments'!$T$7:$T$315,MATCH($M852,'MEP amendments'!$AD$7:$AD$315,0))="Yes"),1,0)</x:f>
        <x:v>1</x:v>
      </x:c>
      <x:c r="F852" s="55" t="str">
        <x:f>INDEX('MEP amendments'!$S$7:$S$315,MATCH($M852,'MEP amendments'!$AD$7:$AD$315,0))</x:f>
        <x:v>High</x:v>
      </x:c>
      <x:c r="G852" s="55" t="n">
        <x:f>COUNTIFS($A$7:$A$1047,A852,$B$7:$B$1047,B852,$E$7:$E$1047,1)</x:f>
        <x:v>54</x:v>
      </x:c>
      <x:c r="H852" s="68" t="n">
        <x:f>IF(E852=1,D852/G852,"")</x:f>
        <x:v>0</x:v>
      </x:c>
      <x:c r="I852" s="55" t="n">
        <x:f>IF(AND(E852=1,COUNTIFS($A$7:A852,A852,$B$7:B852,B852,$E$7:E852,1)=1),1,0)</x:f>
        <x:v>0</x:v>
      </x:c>
      <x:c r="J852" s="64" t="str">
        <x:v>Official amendment</x:v>
      </x:c>
      <x:c r="K852" s="62" t="str">
        <x:v>Named signatories to tabled amendment</x:v>
      </x:c>
      <x:c r="L852" s="55" t="str">
        <x:v>No</x:v>
      </x:c>
      <x:c r="M852" s="55" t="str">
        <x:v>PET-MEP-315</x:v>
      </x:c>
    </x:row>
    <x:row r="853" ht="34" customHeight="1">
      <x:c r="A853" s="60" t="str">
        <x:v>Nadine Morano</x:v>
      </x:c>
      <x:c r="B853" s="60" t="str">
        <x:v>Digital Omnibus</x:v>
      </x:c>
      <x:c r="C853" s="61" t="str">
        <x:v>Amendment 316 — Recital 34</x:v>
      </x:c>
      <x:c r="D853" s="65" t="str">
        <x:f>IF(INDEX('MEP amendments'!$AE$7:$AE$315,MATCH($M853,'MEP amendments'!$AD$7:$AD$315,0))=1,INDEX('MEP amendments'!$P$7:$P$315,MATCH($M853,'MEP amendments'!$AD$7:$AD$315,0)),"")</x:f>
      </x:c>
      <x:c r="E853" s="60" t="n">
        <x:f>IF(AND(ISNUMBER(D853),INDEX('MEP amendments'!$T$7:$T$315,MATCH($M853,'MEP amendments'!$AD$7:$AD$315,0))="Yes"),1,0)</x:f>
        <x:v>0</x:v>
      </x:c>
      <x:c r="F853" s="60" t="str">
        <x:f>INDEX('MEP amendments'!$S$7:$S$315,MATCH($M853,'MEP amendments'!$AD$7:$AD$315,0))</x:f>
        <x:v>Medium</x:v>
      </x:c>
      <x:c r="G853" s="60" t="n">
        <x:f>COUNTIFS($A$7:$A$1047,A853,$B$7:$B$1047,B853,$E$7:$E$1047,1)</x:f>
        <x:v>2</x:v>
      </x:c>
      <x:c r="H853" s="67" t="str">
        <x:f>IF(E853=1,D853/G853,"")</x:f>
      </x:c>
      <x:c r="I853" s="60" t="n">
        <x:f>IF(AND(E853=1,COUNTIFS($A$7:A853,A853,$B$7:B853,B853,$E$7:E853,1)=1),1,0)</x:f>
        <x:v>0</x:v>
      </x:c>
      <x:c r="J853" s="63" t="str">
        <x:v>Official amendment</x:v>
      </x:c>
      <x:c r="K853" s="61" t="str">
        <x:v>Named signatory to tabled amendment</x:v>
      </x:c>
      <x:c r="L853" s="60" t="str">
        <x:v>No</x:v>
      </x:c>
      <x:c r="M853" s="60" t="str">
        <x:v>PET-MEP-134</x:v>
      </x:c>
    </x:row>
    <x:row r="854" ht="34" customHeight="1">
      <x:c r="A854" s="55" t="str">
        <x:v>Nadine Morano</x:v>
      </x:c>
      <x:c r="B854" s="55" t="str">
        <x:v>Digital Omnibus</x:v>
      </x:c>
      <x:c r="C854" s="62" t="str">
        <x:v>Amendment 937: proposed GDPR Art4(1) addition</x:v>
      </x:c>
      <x:c r="D854" s="66" t="n">
        <x:f>IF(INDEX('MEP amendments'!$AE$7:$AE$315,MATCH($M854,'MEP amendments'!$AD$7:$AD$315,0))=1,INDEX('MEP amendments'!$P$7:$P$315,MATCH($M854,'MEP amendments'!$AD$7:$AD$315,0)),"")</x:f>
        <x:v>0</x:v>
      </x:c>
      <x:c r="E854" s="55" t="n">
        <x:f>IF(AND(ISNUMBER(D854),INDEX('MEP amendments'!$T$7:$T$315,MATCH($M854,'MEP amendments'!$AD$7:$AD$315,0))="Yes"),1,0)</x:f>
        <x:v>1</x:v>
      </x:c>
      <x:c r="F854" s="55" t="str">
        <x:f>INDEX('MEP amendments'!$S$7:$S$315,MATCH($M854,'MEP amendments'!$AD$7:$AD$315,0))</x:f>
        <x:v>Medium</x:v>
      </x:c>
      <x:c r="G854" s="55" t="n">
        <x:f>COUNTIFS($A$7:$A$1047,A854,$B$7:$B$1047,B854,$E$7:$E$1047,1)</x:f>
        <x:v>2</x:v>
      </x:c>
      <x:c r="H854" s="68" t="n">
        <x:f>IF(E854=1,D854/G854,"")</x:f>
        <x:v>0</x:v>
      </x:c>
      <x:c r="I854" s="55" t="n">
        <x:f>IF(AND(E854=1,COUNTIFS($A$7:A854,A854,$B$7:B854,B854,$E$7:E854,1)=1),1,0)</x:f>
        <x:v>1</x:v>
      </x:c>
      <x:c r="J854" s="64" t="str">
        <x:v>Official amendment</x:v>
      </x:c>
      <x:c r="K854" s="62" t="str">
        <x:v>Named individual proposer</x:v>
      </x:c>
      <x:c r="L854" s="55" t="str">
        <x:v>No</x:v>
      </x:c>
      <x:c r="M854" s="55" t="str">
        <x:v>PET-MEP-188</x:v>
      </x:c>
    </x:row>
    <x:row r="855" ht="34" customHeight="1">
      <x:c r="A855" s="60" t="str">
        <x:v>Nadine Morano</x:v>
      </x:c>
      <x:c r="B855" s="60" t="str">
        <x:v>Digital Omnibus</x:v>
      </x:c>
      <x:c r="C855" s="61" t="str">
        <x:v>Amendment 1031: proposed GDPR Art9(2)(l)</x:v>
      </x:c>
      <x:c r="D855" s="65" t="n">
        <x:f>IF(INDEX('MEP amendments'!$AE$7:$AE$315,MATCH($M855,'MEP amendments'!$AD$7:$AD$315,0))=1,INDEX('MEP amendments'!$P$7:$P$315,MATCH($M855,'MEP amendments'!$AD$7:$AD$315,0)),"")</x:f>
        <x:v>1</x:v>
      </x:c>
      <x:c r="E855" s="60" t="n">
        <x:f>IF(AND(ISNUMBER(D855),INDEX('MEP amendments'!$T$7:$T$315,MATCH($M855,'MEP amendments'!$AD$7:$AD$315,0))="Yes"),1,0)</x:f>
        <x:v>1</x:v>
      </x:c>
      <x:c r="F855" s="60" t="str">
        <x:f>INDEX('MEP amendments'!$S$7:$S$315,MATCH($M855,'MEP amendments'!$AD$7:$AD$315,0))</x:f>
        <x:v>Medium</x:v>
      </x:c>
      <x:c r="G855" s="60" t="n">
        <x:f>COUNTIFS($A$7:$A$1047,A855,$B$7:$B$1047,B855,$E$7:$E$1047,1)</x:f>
        <x:v>2</x:v>
      </x:c>
      <x:c r="H855" s="67" t="n">
        <x:f>IF(E855=1,D855/G855,"")</x:f>
        <x:v>0.5</x:v>
      </x:c>
      <x:c r="I855" s="60" t="n">
        <x:f>IF(AND(E855=1,COUNTIFS($A$7:A855,A855,$B$7:B855,B855,$E$7:E855,1)=1),1,0)</x:f>
        <x:v>0</x:v>
      </x:c>
      <x:c r="J855" s="63" t="str">
        <x:v>Official amendment</x:v>
      </x:c>
      <x:c r="K855" s="61" t="str">
        <x:v>Named individual proposer</x:v>
      </x:c>
      <x:c r="L855" s="60" t="str">
        <x:v>No</x:v>
      </x:c>
      <x:c r="M855" s="60" t="str">
        <x:v>PET-MEP-198</x:v>
      </x:c>
    </x:row>
    <x:row r="856" ht="34" customHeight="1">
      <x:c r="A856" s="55" t="str">
        <x:v>Niels Flemming Hansen</x:v>
      </x:c>
      <x:c r="B856" s="55" t="str">
        <x:v>Digital Omnibus</x:v>
      </x:c>
      <x:c r="C856" s="62" t="str">
        <x:v>Amendment 216 — Recital 27</x:v>
      </x:c>
      <x:c r="D856" s="66" t="n">
        <x:f>IF(INDEX('MEP amendments'!$AE$7:$AE$315,MATCH($M856,'MEP amendments'!$AD$7:$AD$315,0))=1,INDEX('MEP amendments'!$P$7:$P$315,MATCH($M856,'MEP amendments'!$AD$7:$AD$315,0)),"")</x:f>
        <x:v>0</x:v>
      </x:c>
      <x:c r="E856" s="55" t="n">
        <x:f>IF(AND(ISNUMBER(D856),INDEX('MEP amendments'!$T$7:$T$315,MATCH($M856,'MEP amendments'!$AD$7:$AD$315,0))="Yes"),1,0)</x:f>
        <x:v>1</x:v>
      </x:c>
      <x:c r="F856" s="55" t="str">
        <x:f>INDEX('MEP amendments'!$S$7:$S$315,MATCH($M856,'MEP amendments'!$AD$7:$AD$315,0))</x:f>
        <x:v>Medium</x:v>
      </x:c>
      <x:c r="G856" s="55" t="n">
        <x:f>COUNTIFS($A$7:$A$1047,A856,$B$7:$B$1047,B856,$E$7:$E$1047,1)</x:f>
        <x:v>5</x:v>
      </x:c>
      <x:c r="H856" s="68" t="n">
        <x:f>IF(E856=1,D856/G856,"")</x:f>
        <x:v>0</x:v>
      </x:c>
      <x:c r="I856" s="55" t="n">
        <x:f>IF(AND(E856=1,COUNTIFS($A$7:A856,A856,$B$7:B856,B856,$E$7:E856,1)=1),1,0)</x:f>
        <x:v>1</x:v>
      </x:c>
      <x:c r="J856" s="64" t="str">
        <x:v>Official amendment</x:v>
      </x:c>
      <x:c r="K856" s="62" t="str">
        <x:v>Named signatory to tabled amendment</x:v>
      </x:c>
      <x:c r="L856" s="55" t="str">
        <x:v>No</x:v>
      </x:c>
      <x:c r="M856" s="55" t="str">
        <x:v>PET-MEP-99</x:v>
      </x:c>
    </x:row>
    <x:row r="857" ht="34" customHeight="1">
      <x:c r="A857" s="60" t="str">
        <x:v>Niels Flemming Hansen</x:v>
      </x:c>
      <x:c r="B857" s="60" t="str">
        <x:v>Digital Omnibus</x:v>
      </x:c>
      <x:c r="C857" s="61" t="str">
        <x:v>Amendment 280 — Recital 31</x:v>
      </x:c>
      <x:c r="D857" s="65" t="n">
        <x:f>IF(INDEX('MEP amendments'!$AE$7:$AE$315,MATCH($M857,'MEP amendments'!$AD$7:$AD$315,0))=1,INDEX('MEP amendments'!$P$7:$P$315,MATCH($M857,'MEP amendments'!$AD$7:$AD$315,0)),"")</x:f>
        <x:v>0</x:v>
      </x:c>
      <x:c r="E857" s="60" t="n">
        <x:f>IF(AND(ISNUMBER(D857),INDEX('MEP amendments'!$T$7:$T$315,MATCH($M857,'MEP amendments'!$AD$7:$AD$315,0))="Yes"),1,0)</x:f>
        <x:v>1</x:v>
      </x:c>
      <x:c r="F857" s="60" t="str">
        <x:f>INDEX('MEP amendments'!$S$7:$S$315,MATCH($M857,'MEP amendments'!$AD$7:$AD$315,0))</x:f>
        <x:v>High</x:v>
      </x:c>
      <x:c r="G857" s="60" t="n">
        <x:f>COUNTIFS($A$7:$A$1047,A857,$B$7:$B$1047,B857,$E$7:$E$1047,1)</x:f>
        <x:v>5</x:v>
      </x:c>
      <x:c r="H857" s="67" t="n">
        <x:f>IF(E857=1,D857/G857,"")</x:f>
        <x:v>0</x:v>
      </x:c>
      <x:c r="I857" s="60" t="n">
        <x:f>IF(AND(E857=1,COUNTIFS($A$7:A857,A857,$B$7:B857,B857,$E$7:E857,1)=1),1,0)</x:f>
        <x:v>0</x:v>
      </x:c>
      <x:c r="J857" s="63" t="str">
        <x:v>Official amendment</x:v>
      </x:c>
      <x:c r="K857" s="61" t="str">
        <x:v>Named signatory to tabled amendment</x:v>
      </x:c>
      <x:c r="L857" s="60" t="str">
        <x:v>No</x:v>
      </x:c>
      <x:c r="M857" s="60" t="str">
        <x:v>PET-MEP-127</x:v>
      </x:c>
    </x:row>
    <x:row r="858" ht="34" customHeight="1">
      <x:c r="A858" s="55" t="str">
        <x:v>Niels Flemming Hansen</x:v>
      </x:c>
      <x:c r="B858" s="55" t="str">
        <x:v>Digital Omnibus</x:v>
      </x:c>
      <x:c r="C858" s="62" t="str">
        <x:v>New GDPR Article 25a; proposal Article 3(1)(7a)</x:v>
      </x:c>
      <x:c r="D858" s="66" t="n">
        <x:f>IF(INDEX('MEP amendments'!$AE$7:$AE$315,MATCH($M858,'MEP amendments'!$AD$7:$AD$315,0))=1,INDEX('MEP amendments'!$P$7:$P$315,MATCH($M858,'MEP amendments'!$AD$7:$AD$315,0)),"")</x:f>
        <x:v>2</x:v>
      </x:c>
      <x:c r="E858" s="55" t="n">
        <x:f>IF(AND(ISNUMBER(D858),INDEX('MEP amendments'!$T$7:$T$315,MATCH($M858,'MEP amendments'!$AD$7:$AD$315,0))="Yes"),1,0)</x:f>
        <x:v>1</x:v>
      </x:c>
      <x:c r="F858" s="55" t="str">
        <x:f>INDEX('MEP amendments'!$S$7:$S$315,MATCH($M858,'MEP amendments'!$AD$7:$AD$315,0))</x:f>
        <x:v>High</x:v>
      </x:c>
      <x:c r="G858" s="55" t="n">
        <x:f>COUNTIFS($A$7:$A$1047,A858,$B$7:$B$1047,B858,$E$7:$E$1047,1)</x:f>
        <x:v>5</x:v>
      </x:c>
      <x:c r="H858" s="68" t="n">
        <x:f>IF(E858=1,D858/G858,"")</x:f>
        <x:v>0.4</x:v>
      </x:c>
      <x:c r="I858" s="55" t="n">
        <x:f>IF(AND(E858=1,COUNTIFS($A$7:A858,A858,$B$7:B858,B858,$E$7:E858,1)=1),1,0)</x:f>
        <x:v>0</x:v>
      </x:c>
      <x:c r="J858" s="64" t="str">
        <x:v>Official amendment</x:v>
      </x:c>
      <x:c r="K858" s="62" t="str">
        <x:v>Named joint proposers/signatories</x:v>
      </x:c>
      <x:c r="L858" s="55" t="str">
        <x:v>Yes</x:v>
      </x:c>
      <x:c r="M858" s="55" t="str">
        <x:v>PET-MEP-207</x:v>
      </x:c>
    </x:row>
    <x:row r="859" ht="34" customHeight="1">
      <x:c r="A859" s="60" t="str">
        <x:v>Niels Flemming Hansen</x:v>
      </x:c>
      <x:c r="B859" s="60" t="str">
        <x:v>Digital Omnibus</x:v>
      </x:c>
      <x:c r="C859" s="61" t="str">
        <x:v>Amendment 1302; Article 3 – paragraph 1 – point 10 a (new) Regulation (EU) 2016/679 Article 41b (new)</x:v>
      </x:c>
      <x:c r="D859" s="65" t="n">
        <x:f>IF(INDEX('MEP amendments'!$AE$7:$AE$315,MATCH($M859,'MEP amendments'!$AD$7:$AD$315,0))=1,INDEX('MEP amendments'!$P$7:$P$315,MATCH($M859,'MEP amendments'!$AD$7:$AD$315,0)),"")</x:f>
        <x:v>2</x:v>
      </x:c>
      <x:c r="E859" s="60" t="n">
        <x:f>IF(AND(ISNUMBER(D859),INDEX('MEP amendments'!$T$7:$T$315,MATCH($M859,'MEP amendments'!$AD$7:$AD$315,0))="Yes"),1,0)</x:f>
        <x:v>1</x:v>
      </x:c>
      <x:c r="F859" s="60" t="str">
        <x:f>INDEX('MEP amendments'!$S$7:$S$315,MATCH($M859,'MEP amendments'!$AD$7:$AD$315,0))</x:f>
        <x:v>High</x:v>
      </x:c>
      <x:c r="G859" s="60" t="n">
        <x:f>COUNTIFS($A$7:$A$1047,A859,$B$7:$B$1047,B859,$E$7:$E$1047,1)</x:f>
        <x:v>5</x:v>
      </x:c>
      <x:c r="H859" s="67" t="n">
        <x:f>IF(E859=1,D859/G859,"")</x:f>
        <x:v>0.4</x:v>
      </x:c>
      <x:c r="I859" s="60" t="n">
        <x:f>IF(AND(E859=1,COUNTIFS($A$7:A859,A859,$B$7:B859,B859,$E$7:E859,1)=1),1,0)</x:f>
        <x:v>0</x:v>
      </x:c>
      <x:c r="J859" s="63" t="str">
        <x:v>Official amendment</x:v>
      </x:c>
      <x:c r="K859" s="61" t="str">
        <x:v>Named signatories to tabled amendment</x:v>
      </x:c>
      <x:c r="L859" s="60" t="str">
        <x:v>Yes</x:v>
      </x:c>
      <x:c r="M859" s="60" t="str">
        <x:v>PET-MEP-273</x:v>
      </x:c>
    </x:row>
    <x:row r="860" ht="34" customHeight="1">
      <x:c r="A860" s="55" t="str">
        <x:v>Niels Flemming Hansen</x:v>
      </x:c>
      <x:c r="B860" s="55" t="str">
        <x:v>Digital Omnibus</x:v>
      </x:c>
      <x:c r="C860" s="62" t="str">
        <x:v>Amendment 1410; Article 3 – paragraph 1 – point 15 Regulation (EU) 2016/679 Article 88a – paragraph 3 – point db</x:v>
      </x:c>
      <x:c r="D860" s="66" t="n">
        <x:f>IF(INDEX('MEP amendments'!$AE$7:$AE$315,MATCH($M860,'MEP amendments'!$AD$7:$AD$315,0))=1,INDEX('MEP amendments'!$P$7:$P$315,MATCH($M860,'MEP amendments'!$AD$7:$AD$315,0)),"")</x:f>
        <x:v>2</x:v>
      </x:c>
      <x:c r="E860" s="55" t="n">
        <x:f>IF(AND(ISNUMBER(D860),INDEX('MEP amendments'!$T$7:$T$315,MATCH($M860,'MEP amendments'!$AD$7:$AD$315,0))="Yes"),1,0)</x:f>
        <x:v>1</x:v>
      </x:c>
      <x:c r="F860" s="55" t="str">
        <x:f>INDEX('MEP amendments'!$S$7:$S$315,MATCH($M860,'MEP amendments'!$AD$7:$AD$315,0))</x:f>
        <x:v>High</x:v>
      </x:c>
      <x:c r="G860" s="55" t="n">
        <x:f>COUNTIFS($A$7:$A$1047,A860,$B$7:$B$1047,B860,$E$7:$E$1047,1)</x:f>
        <x:v>5</x:v>
      </x:c>
      <x:c r="H860" s="68" t="n">
        <x:f>IF(E860=1,D860/G860,"")</x:f>
        <x:v>0.4</x:v>
      </x:c>
      <x:c r="I860" s="55" t="n">
        <x:f>IF(AND(E860=1,COUNTIFS($A$7:A860,A860,$B$7:B860,B860,$E$7:E860,1)=1),1,0)</x:f>
        <x:v>0</x:v>
      </x:c>
      <x:c r="J860" s="64" t="str">
        <x:v>Official amendment</x:v>
      </x:c>
      <x:c r="K860" s="62" t="str">
        <x:v>Named signatories to tabled amendment</x:v>
      </x:c>
      <x:c r="L860" s="55" t="str">
        <x:v>Yes</x:v>
      </x:c>
      <x:c r="M860" s="55" t="str">
        <x:v>PET-MEP-281</x:v>
      </x:c>
    </x:row>
    <x:row r="861" ht="34" customHeight="1">
      <x:c r="A861" s="60" t="str">
        <x:v>Oihane Agirregoitia Martínez</x:v>
      </x:c>
      <x:c r="B861" s="60" t="str">
        <x:v>Digital Omnibus</x:v>
      </x:c>
      <x:c r="C861" s="61" t="str">
        <x:v>Amendment 217 — Recital 27</x:v>
      </x:c>
      <x:c r="D861" s="65" t="str">
        <x:f>IF(INDEX('MEP amendments'!$AE$7:$AE$315,MATCH($M861,'MEP amendments'!$AD$7:$AD$315,0))=1,INDEX('MEP amendments'!$P$7:$P$315,MATCH($M861,'MEP amendments'!$AD$7:$AD$315,0)),"")</x:f>
      </x:c>
      <x:c r="E861" s="60" t="n">
        <x:f>IF(AND(ISNUMBER(D861),INDEX('MEP amendments'!$T$7:$T$315,MATCH($M861,'MEP amendments'!$AD$7:$AD$315,0))="Yes"),1,0)</x:f>
        <x:v>0</x:v>
      </x:c>
      <x:c r="F861" s="60" t="str">
        <x:f>INDEX('MEP amendments'!$S$7:$S$315,MATCH($M861,'MEP amendments'!$AD$7:$AD$315,0))</x:f>
        <x:v>Medium</x:v>
      </x:c>
      <x:c r="G861" s="60" t="n">
        <x:f>COUNTIFS($A$7:$A$1047,A861,$B$7:$B$1047,B861,$E$7:$E$1047,1)</x:f>
        <x:v>15</x:v>
      </x:c>
      <x:c r="H861" s="67" t="str">
        <x:f>IF(E861=1,D861/G861,"")</x:f>
      </x:c>
      <x:c r="I861" s="60" t="n">
        <x:f>IF(AND(E861=1,COUNTIFS($A$7:A861,A861,$B$7:B861,B861,$E$7:E861,1)=1),1,0)</x:f>
        <x:v>0</x:v>
      </x:c>
      <x:c r="J861" s="63" t="str">
        <x:v>Official amendment</x:v>
      </x:c>
      <x:c r="K861" s="61" t="str">
        <x:v>Named signatory to tabled amendment</x:v>
      </x:c>
      <x:c r="L861" s="60" t="str">
        <x:v>No</x:v>
      </x:c>
      <x:c r="M861" s="60" t="str">
        <x:v>PET-MEP-100</x:v>
      </x:c>
    </x:row>
    <x:row r="862" ht="34" customHeight="1">
      <x:c r="A862" s="55" t="str">
        <x:v>Oihane Agirregoitia Martínez</x:v>
      </x:c>
      <x:c r="B862" s="55" t="str">
        <x:v>Digital Omnibus</x:v>
      </x:c>
      <x:c r="C862" s="62" t="str">
        <x:v>Amendment 225 — Recital 27 a (new)</x:v>
      </x:c>
      <x:c r="D862" s="66" t="n">
        <x:f>IF(INDEX('MEP amendments'!$AE$7:$AE$315,MATCH($M862,'MEP amendments'!$AD$7:$AD$315,0))=1,INDEX('MEP amendments'!$P$7:$P$315,MATCH($M862,'MEP amendments'!$AD$7:$AD$315,0)),"")</x:f>
        <x:v>2</x:v>
      </x:c>
      <x:c r="E862" s="55" t="n">
        <x:f>IF(AND(ISNUMBER(D862),INDEX('MEP amendments'!$T$7:$T$315,MATCH($M862,'MEP amendments'!$AD$7:$AD$315,0))="Yes"),1,0)</x:f>
        <x:v>1</x:v>
      </x:c>
      <x:c r="F862" s="55" t="str">
        <x:f>INDEX('MEP amendments'!$S$7:$S$315,MATCH($M862,'MEP amendments'!$AD$7:$AD$315,0))</x:f>
        <x:v>High</x:v>
      </x:c>
      <x:c r="G862" s="55" t="n">
        <x:f>COUNTIFS($A$7:$A$1047,A862,$B$7:$B$1047,B862,$E$7:$E$1047,1)</x:f>
        <x:v>15</x:v>
      </x:c>
      <x:c r="H862" s="68" t="n">
        <x:f>IF(E862=1,D862/G862,"")</x:f>
        <x:v>0.13333333333333333</x:v>
      </x:c>
      <x:c r="I862" s="55" t="n">
        <x:f>IF(AND(E862=1,COUNTIFS($A$7:A862,A862,$B$7:B862,B862,$E$7:E862,1)=1),1,0)</x:f>
        <x:v>1</x:v>
      </x:c>
      <x:c r="J862" s="64" t="str">
        <x:v>Official amendment</x:v>
      </x:c>
      <x:c r="K862" s="62" t="str">
        <x:v>Named signatory to tabled amendment</x:v>
      </x:c>
      <x:c r="L862" s="55" t="str">
        <x:v>No</x:v>
      </x:c>
      <x:c r="M862" s="55" t="str">
        <x:v>PET-MEP-106</x:v>
      </x:c>
    </x:row>
    <x:row r="863" ht="34" customHeight="1">
      <x:c r="A863" s="60" t="str">
        <x:v>Oihane Agirregoitia Martínez</x:v>
      </x:c>
      <x:c r="B863" s="60" t="str">
        <x:v>Digital Omnibus</x:v>
      </x:c>
      <x:c r="C863" s="61" t="str">
        <x:v>Amendment 272 — Recital 31</x:v>
      </x:c>
      <x:c r="D863" s="65" t="str">
        <x:f>IF(INDEX('MEP amendments'!$AE$7:$AE$315,MATCH($M863,'MEP amendments'!$AD$7:$AD$315,0))=1,INDEX('MEP amendments'!$P$7:$P$315,MATCH($M863,'MEP amendments'!$AD$7:$AD$315,0)),"")</x:f>
      </x:c>
      <x:c r="E863" s="60" t="n">
        <x:f>IF(AND(ISNUMBER(D863),INDEX('MEP amendments'!$T$7:$T$315,MATCH($M863,'MEP amendments'!$AD$7:$AD$315,0))="Yes"),1,0)</x:f>
        <x:v>0</x:v>
      </x:c>
      <x:c r="F863" s="60" t="str">
        <x:f>INDEX('MEP amendments'!$S$7:$S$315,MATCH($M863,'MEP amendments'!$AD$7:$AD$315,0))</x:f>
        <x:v>Medium</x:v>
      </x:c>
      <x:c r="G863" s="60" t="n">
        <x:f>COUNTIFS($A$7:$A$1047,A863,$B$7:$B$1047,B863,$E$7:$E$1047,1)</x:f>
        <x:v>15</x:v>
      </x:c>
      <x:c r="H863" s="67" t="str">
        <x:f>IF(E863=1,D863/G863,"")</x:f>
      </x:c>
      <x:c r="I863" s="60" t="n">
        <x:f>IF(AND(E863=1,COUNTIFS($A$7:A863,A863,$B$7:B863,B863,$E$7:E863,1)=1),1,0)</x:f>
        <x:v>0</x:v>
      </x:c>
      <x:c r="J863" s="63" t="str">
        <x:v>Official amendment</x:v>
      </x:c>
      <x:c r="K863" s="61" t="str">
        <x:v>Named signatory to tabled amendment</x:v>
      </x:c>
      <x:c r="L863" s="60" t="str">
        <x:v>No</x:v>
      </x:c>
      <x:c r="M863" s="60" t="str">
        <x:v>PET-MEP-119</x:v>
      </x:c>
    </x:row>
    <x:row r="864" ht="34" customHeight="1">
      <x:c r="A864" s="55" t="str">
        <x:v>Oihane Agirregoitia Martínez</x:v>
      </x:c>
      <x:c r="B864" s="55" t="str">
        <x:v>Digital Omnibus</x:v>
      </x:c>
      <x:c r="C864" s="62" t="str">
        <x:v>Amendment 315 — Recital 34</x:v>
      </x:c>
      <x:c r="D864" s="66" t="n">
        <x:f>IF(INDEX('MEP amendments'!$AE$7:$AE$315,MATCH($M864,'MEP amendments'!$AD$7:$AD$315,0))=1,INDEX('MEP amendments'!$P$7:$P$315,MATCH($M864,'MEP amendments'!$AD$7:$AD$315,0)),"")</x:f>
        <x:v>0</x:v>
      </x:c>
      <x:c r="E864" s="55" t="n">
        <x:f>IF(AND(ISNUMBER(D864),INDEX('MEP amendments'!$T$7:$T$315,MATCH($M864,'MEP amendments'!$AD$7:$AD$315,0))="Yes"),1,0)</x:f>
        <x:v>1</x:v>
      </x:c>
      <x:c r="F864" s="55" t="str">
        <x:f>INDEX('MEP amendments'!$S$7:$S$315,MATCH($M864,'MEP amendments'!$AD$7:$AD$315,0))</x:f>
        <x:v>Medium</x:v>
      </x:c>
      <x:c r="G864" s="55" t="n">
        <x:f>COUNTIFS($A$7:$A$1047,A864,$B$7:$B$1047,B864,$E$7:$E$1047,1)</x:f>
        <x:v>15</x:v>
      </x:c>
      <x:c r="H864" s="68" t="n">
        <x:f>IF(E864=1,D864/G864,"")</x:f>
        <x:v>0</x:v>
      </x:c>
      <x:c r="I864" s="55" t="n">
        <x:f>IF(AND(E864=1,COUNTIFS($A$7:A864,A864,$B$7:B864,B864,$E$7:E864,1)=1),1,0)</x:f>
        <x:v>0</x:v>
      </x:c>
      <x:c r="J864" s="64" t="str">
        <x:v>Official amendment</x:v>
      </x:c>
      <x:c r="K864" s="62" t="str">
        <x:v>Named signatory to tabled amendment</x:v>
      </x:c>
      <x:c r="L864" s="55" t="str">
        <x:v>No</x:v>
      </x:c>
      <x:c r="M864" s="55" t="str">
        <x:v>PET-MEP-133</x:v>
      </x:c>
    </x:row>
    <x:row r="865" ht="34" customHeight="1">
      <x:c r="A865" s="60" t="str">
        <x:v>Oihane Agirregoitia Martínez</x:v>
      </x:c>
      <x:c r="B865" s="60" t="str">
        <x:v>Digital Omnibus</x:v>
      </x:c>
      <x:c r="C865" s="61" t="str">
        <x:v>Amendment 448; Recital 44 – paragraph 4</x:v>
      </x:c>
      <x:c r="D865" s="65" t="n">
        <x:f>IF(INDEX('MEP amendments'!$AE$7:$AE$315,MATCH($M865,'MEP amendments'!$AD$7:$AD$315,0))=1,INDEX('MEP amendments'!$P$7:$P$315,MATCH($M865,'MEP amendments'!$AD$7:$AD$315,0)),"")</x:f>
        <x:v>2</x:v>
      </x:c>
      <x:c r="E865" s="60" t="n">
        <x:f>IF(AND(ISNUMBER(D865),INDEX('MEP amendments'!$T$7:$T$315,MATCH($M865,'MEP amendments'!$AD$7:$AD$315,0))="Yes"),1,0)</x:f>
        <x:v>1</x:v>
      </x:c>
      <x:c r="F865" s="60" t="str">
        <x:f>INDEX('MEP amendments'!$S$7:$S$315,MATCH($M865,'MEP amendments'!$AD$7:$AD$315,0))</x:f>
        <x:v>High</x:v>
      </x:c>
      <x:c r="G865" s="60" t="n">
        <x:f>COUNTIFS($A$7:$A$1047,A865,$B$7:$B$1047,B865,$E$7:$E$1047,1)</x:f>
        <x:v>15</x:v>
      </x:c>
      <x:c r="H865" s="67" t="n">
        <x:f>IF(E865=1,D865/G865,"")</x:f>
        <x:v>0.13333333333333333</x:v>
      </x:c>
      <x:c r="I865" s="60" t="n">
        <x:f>IF(AND(E865=1,COUNTIFS($A$7:A865,A865,$B$7:B865,B865,$E$7:E865,1)=1),1,0)</x:f>
        <x:v>0</x:v>
      </x:c>
      <x:c r="J865" s="63" t="str">
        <x:v>Official amendment</x:v>
      </x:c>
      <x:c r="K865" s="61" t="str">
        <x:v>Named signatory to tabled amendment</x:v>
      </x:c>
      <x:c r="L865" s="60" t="str">
        <x:v>No</x:v>
      </x:c>
      <x:c r="M865" s="60" t="str">
        <x:v>PET-MEP-146</x:v>
      </x:c>
    </x:row>
    <x:row r="866" ht="34" customHeight="1">
      <x:c r="A866" s="55" t="str">
        <x:v>Oihane Agirregoitia Martínez</x:v>
      </x:c>
      <x:c r="B866" s="55" t="str">
        <x:v>Digital Omnibus</x:v>
      </x:c>
      <x:c r="C866" s="62" t="str">
        <x:v>Amendment 464; Recital 46</x:v>
      </x:c>
      <x:c r="D866" s="66" t="n">
        <x:f>IF(INDEX('MEP amendments'!$AE$7:$AE$315,MATCH($M866,'MEP amendments'!$AD$7:$AD$315,0))=1,INDEX('MEP amendments'!$P$7:$P$315,MATCH($M866,'MEP amendments'!$AD$7:$AD$315,0)),"")</x:f>
        <x:v>2</x:v>
      </x:c>
      <x:c r="E866" s="55" t="n">
        <x:f>IF(AND(ISNUMBER(D866),INDEX('MEP amendments'!$T$7:$T$315,MATCH($M866,'MEP amendments'!$AD$7:$AD$315,0))="Yes"),1,0)</x:f>
        <x:v>1</x:v>
      </x:c>
      <x:c r="F866" s="55" t="str">
        <x:f>INDEX('MEP amendments'!$S$7:$S$315,MATCH($M866,'MEP amendments'!$AD$7:$AD$315,0))</x:f>
        <x:v>High</x:v>
      </x:c>
      <x:c r="G866" s="55" t="n">
        <x:f>COUNTIFS($A$7:$A$1047,A866,$B$7:$B$1047,B866,$E$7:$E$1047,1)</x:f>
        <x:v>15</x:v>
      </x:c>
      <x:c r="H866" s="68" t="n">
        <x:f>IF(E866=1,D866/G866,"")</x:f>
        <x:v>0.13333333333333333</x:v>
      </x:c>
      <x:c r="I866" s="55" t="n">
        <x:f>IF(AND(E866=1,COUNTIFS($A$7:A866,A866,$B$7:B866,B866,$E$7:E866,1)=1),1,0)</x:f>
        <x:v>0</x:v>
      </x:c>
      <x:c r="J866" s="64" t="str">
        <x:v>Official amendment</x:v>
      </x:c>
      <x:c r="K866" s="62" t="str">
        <x:v>Named signatory to tabled amendment</x:v>
      </x:c>
      <x:c r="L866" s="55" t="str">
        <x:v>Yes</x:v>
      </x:c>
      <x:c r="M866" s="55" t="str">
        <x:v>PET-MEP-148</x:v>
      </x:c>
    </x:row>
    <x:row r="867" ht="34" customHeight="1">
      <x:c r="A867" s="60" t="str">
        <x:v>Oihane Agirregoitia Martínez</x:v>
      </x:c>
      <x:c r="B867" s="60" t="str">
        <x:v>Digital Omnibus</x:v>
      </x:c>
      <x:c r="C867" s="61" t="str">
        <x:v>Amendment 645 — Article 1 – paragraph 1 – point 7 Regulation (EU) 2023/2854 Article 15a – paragraph 2</x:v>
      </x:c>
      <x:c r="D867" s="65" t="n">
        <x:f>IF(INDEX('MEP amendments'!$AE$7:$AE$315,MATCH($M867,'MEP amendments'!$AD$7:$AD$315,0))=1,INDEX('MEP amendments'!$P$7:$P$315,MATCH($M867,'MEP amendments'!$AD$7:$AD$315,0)),"")</x:f>
        <x:v>2</x:v>
      </x:c>
      <x:c r="E867" s="60" t="n">
        <x:f>IF(AND(ISNUMBER(D867),INDEX('MEP amendments'!$T$7:$T$315,MATCH($M867,'MEP amendments'!$AD$7:$AD$315,0))="Yes"),1,0)</x:f>
        <x:v>1</x:v>
      </x:c>
      <x:c r="F867" s="60" t="str">
        <x:f>INDEX('MEP amendments'!$S$7:$S$315,MATCH($M867,'MEP amendments'!$AD$7:$AD$315,0))</x:f>
        <x:v>High</x:v>
      </x:c>
      <x:c r="G867" s="60" t="n">
        <x:f>COUNTIFS($A$7:$A$1047,A867,$B$7:$B$1047,B867,$E$7:$E$1047,1)</x:f>
        <x:v>15</x:v>
      </x:c>
      <x:c r="H867" s="67" t="n">
        <x:f>IF(E867=1,D867/G867,"")</x:f>
        <x:v>0.13333333333333333</x:v>
      </x:c>
      <x:c r="I867" s="60" t="n">
        <x:f>IF(AND(E867=1,COUNTIFS($A$7:A867,A867,$B$7:B867,B867,$E$7:E867,1)=1),1,0)</x:f>
        <x:v>0</x:v>
      </x:c>
      <x:c r="J867" s="63" t="str">
        <x:v>Official amendment</x:v>
      </x:c>
      <x:c r="K867" s="61" t="str">
        <x:v>Named signatory to tabled amendment</x:v>
      </x:c>
      <x:c r="L867" s="60" t="str">
        <x:v>No</x:v>
      </x:c>
      <x:c r="M867" s="60" t="str">
        <x:v>PET-MEP-161</x:v>
      </x:c>
    </x:row>
    <x:row r="868" ht="34" customHeight="1">
      <x:c r="A868" s="55" t="str">
        <x:v>Oihane Agirregoitia Martínez</x:v>
      </x:c>
      <x:c r="B868" s="55" t="str">
        <x:v>Digital Omnibus</x:v>
      </x:c>
      <x:c r="C868" s="62" t="str">
        <x:v>Amendment 771 — Article 1 – paragraph 1 – point 18 Regulation (EU) 2023/2854 Article 32f – paragraph 5a (new)</x:v>
      </x:c>
      <x:c r="D868" s="66" t="n">
        <x:f>IF(INDEX('MEP amendments'!$AE$7:$AE$315,MATCH($M868,'MEP amendments'!$AD$7:$AD$315,0))=1,INDEX('MEP amendments'!$P$7:$P$315,MATCH($M868,'MEP amendments'!$AD$7:$AD$315,0)),"")</x:f>
        <x:v>0</x:v>
      </x:c>
      <x:c r="E868" s="55" t="n">
        <x:f>IF(AND(ISNUMBER(D868),INDEX('MEP amendments'!$T$7:$T$315,MATCH($M868,'MEP amendments'!$AD$7:$AD$315,0))="Yes"),1,0)</x:f>
        <x:v>1</x:v>
      </x:c>
      <x:c r="F868" s="55" t="str">
        <x:f>INDEX('MEP amendments'!$S$7:$S$315,MATCH($M868,'MEP amendments'!$AD$7:$AD$315,0))</x:f>
        <x:v>High</x:v>
      </x:c>
      <x:c r="G868" s="55" t="n">
        <x:f>COUNTIFS($A$7:$A$1047,A868,$B$7:$B$1047,B868,$E$7:$E$1047,1)</x:f>
        <x:v>15</x:v>
      </x:c>
      <x:c r="H868" s="68" t="n">
        <x:f>IF(E868=1,D868/G868,"")</x:f>
        <x:v>0</x:v>
      </x:c>
      <x:c r="I868" s="55" t="n">
        <x:f>IF(AND(E868=1,COUNTIFS($A$7:A868,A868,$B$7:B868,B868,$E$7:E868,1)=1),1,0)</x:f>
        <x:v>0</x:v>
      </x:c>
      <x:c r="J868" s="64" t="str">
        <x:v>Official amendment</x:v>
      </x:c>
      <x:c r="K868" s="62" t="str">
        <x:v>Named signatory to tabled amendment</x:v>
      </x:c>
      <x:c r="L868" s="55" t="str">
        <x:v>No</x:v>
      </x:c>
      <x:c r="M868" s="55" t="str">
        <x:v>PET-MEP-169</x:v>
      </x:c>
    </x:row>
    <x:row r="869" ht="34" customHeight="1">
      <x:c r="A869" s="60" t="str">
        <x:v>Oihane Agirregoitia Martínez</x:v>
      </x:c>
      <x:c r="B869" s="60" t="str">
        <x:v>Digital Omnibus</x:v>
      </x:c>
      <x:c r="C869" s="61" t="str">
        <x:v>Amendment 977: new GDPR Art4(38a)</x:v>
      </x:c>
      <x:c r="D869" s="65" t="n">
        <x:f>IF(INDEX('MEP amendments'!$AE$7:$AE$315,MATCH($M869,'MEP amendments'!$AD$7:$AD$315,0))=1,INDEX('MEP amendments'!$P$7:$P$315,MATCH($M869,'MEP amendments'!$AD$7:$AD$315,0)),"")</x:f>
        <x:v>0</x:v>
      </x:c>
      <x:c r="E869" s="60" t="n">
        <x:f>IF(AND(ISNUMBER(D869),INDEX('MEP amendments'!$T$7:$T$315,MATCH($M869,'MEP amendments'!$AD$7:$AD$315,0))="Yes"),1,0)</x:f>
        <x:v>1</x:v>
      </x:c>
      <x:c r="F869" s="60" t="str">
        <x:f>INDEX('MEP amendments'!$S$7:$S$315,MATCH($M869,'MEP amendments'!$AD$7:$AD$315,0))</x:f>
        <x:v>Medium</x:v>
      </x:c>
      <x:c r="G869" s="60" t="n">
        <x:f>COUNTIFS($A$7:$A$1047,A869,$B$7:$B$1047,B869,$E$7:$E$1047,1)</x:f>
        <x:v>15</x:v>
      </x:c>
      <x:c r="H869" s="67" t="n">
        <x:f>IF(E869=1,D869/G869,"")</x:f>
        <x:v>0</x:v>
      </x:c>
      <x:c r="I869" s="60" t="n">
        <x:f>IF(AND(E869=1,COUNTIFS($A$7:A869,A869,$B$7:B869,B869,$E$7:E869,1)=1),1,0)</x:f>
        <x:v>0</x:v>
      </x:c>
      <x:c r="J869" s="63" t="str">
        <x:v>Official amendment</x:v>
      </x:c>
      <x:c r="K869" s="61" t="str">
        <x:v>Named joint proposers/signatories</x:v>
      </x:c>
      <x:c r="L869" s="60" t="str">
        <x:v>No</x:v>
      </x:c>
      <x:c r="M869" s="60" t="str">
        <x:v>PET-MEP-191</x:v>
      </x:c>
    </x:row>
    <x:row r="870" ht="34" customHeight="1">
      <x:c r="A870" s="55" t="str">
        <x:v>Oihane Agirregoitia Martínez</x:v>
      </x:c>
      <x:c r="B870" s="55" t="str">
        <x:v>Digital Omnibus</x:v>
      </x:c>
      <x:c r="C870" s="62" t="str">
        <x:v>GDPR Article 25(1)–(2); proposal Article 3(1)(7a)</x:v>
      </x:c>
      <x:c r="D870" s="66" t="n">
        <x:f>IF(INDEX('MEP amendments'!$AE$7:$AE$315,MATCH($M870,'MEP amendments'!$AD$7:$AD$315,0))=1,INDEX('MEP amendments'!$P$7:$P$315,MATCH($M870,'MEP amendments'!$AD$7:$AD$315,0)),"")</x:f>
        <x:v>0</x:v>
      </x:c>
      <x:c r="E870" s="55" t="n">
        <x:f>IF(AND(ISNUMBER(D870),INDEX('MEP amendments'!$T$7:$T$315,MATCH($M870,'MEP amendments'!$AD$7:$AD$315,0))="Yes"),1,0)</x:f>
        <x:v>1</x:v>
      </x:c>
      <x:c r="F870" s="55" t="str">
        <x:f>INDEX('MEP amendments'!$S$7:$S$315,MATCH($M870,'MEP amendments'!$AD$7:$AD$315,0))</x:f>
        <x:v>High</x:v>
      </x:c>
      <x:c r="G870" s="55" t="n">
        <x:f>COUNTIFS($A$7:$A$1047,A870,$B$7:$B$1047,B870,$E$7:$E$1047,1)</x:f>
        <x:v>15</x:v>
      </x:c>
      <x:c r="H870" s="68" t="n">
        <x:f>IF(E870=1,D870/G870,"")</x:f>
        <x:v>0</x:v>
      </x:c>
      <x:c r="I870" s="55" t="n">
        <x:f>IF(AND(E870=1,COUNTIFS($A$7:A870,A870,$B$7:B870,B870,$E$7:E870,1)=1),1,0)</x:f>
        <x:v>0</x:v>
      </x:c>
      <x:c r="J870" s="64" t="str">
        <x:v>Official amendment</x:v>
      </x:c>
      <x:c r="K870" s="62" t="str">
        <x:v>Named joint proposers/signatories</x:v>
      </x:c>
      <x:c r="L870" s="55" t="str">
        <x:v>No</x:v>
      </x:c>
      <x:c r="M870" s="55" t="str">
        <x:v>PET-MEP-208</x:v>
      </x:c>
    </x:row>
    <x:row r="871" ht="34" customHeight="1">
      <x:c r="A871" s="60" t="str">
        <x:v>Oihane Agirregoitia Martínez</x:v>
      </x:c>
      <x:c r="B871" s="60" t="str">
        <x:v>Digital Omnibus</x:v>
      </x:c>
      <x:c r="C871" s="61" t="str">
        <x:v>Proposed GDPR Article 41a; proposal Article 3(1)(10)</x:v>
      </x:c>
      <x:c r="D871" s="65" t="str">
        <x:f>IF(INDEX('MEP amendments'!$AE$7:$AE$315,MATCH($M871,'MEP amendments'!$AD$7:$AD$315,0))=1,INDEX('MEP amendments'!$P$7:$P$315,MATCH($M871,'MEP amendments'!$AD$7:$AD$315,0)),"")</x:f>
      </x:c>
      <x:c r="E871" s="60" t="n">
        <x:f>IF(AND(ISNUMBER(D871),INDEX('MEP amendments'!$T$7:$T$315,MATCH($M871,'MEP amendments'!$AD$7:$AD$315,0))="Yes"),1,0)</x:f>
        <x:v>0</x:v>
      </x:c>
      <x:c r="F871" s="60" t="str">
        <x:f>INDEX('MEP amendments'!$S$7:$S$315,MATCH($M871,'MEP amendments'!$AD$7:$AD$315,0))</x:f>
        <x:v>Medium</x:v>
      </x:c>
      <x:c r="G871" s="60" t="n">
        <x:f>COUNTIFS($A$7:$A$1047,A871,$B$7:$B$1047,B871,$E$7:$E$1047,1)</x:f>
        <x:v>15</x:v>
      </x:c>
      <x:c r="H871" s="67" t="str">
        <x:f>IF(E871=1,D871/G871,"")</x:f>
      </x:c>
      <x:c r="I871" s="60" t="n">
        <x:f>IF(AND(E871=1,COUNTIFS($A$7:A871,A871,$B$7:B871,B871,$E$7:E871,1)=1),1,0)</x:f>
        <x:v>0</x:v>
      </x:c>
      <x:c r="J871" s="63" t="str">
        <x:v>Official amendment</x:v>
      </x:c>
      <x:c r="K871" s="61" t="str">
        <x:v>Named joint proposers/signatories</x:v>
      </x:c>
      <x:c r="L871" s="60" t="str">
        <x:v>No</x:v>
      </x:c>
      <x:c r="M871" s="60" t="str">
        <x:v>PET-MEP-216</x:v>
      </x:c>
    </x:row>
    <x:row r="872" ht="34" customHeight="1">
      <x:c r="A872" s="55" t="str">
        <x:v>Oihane Agirregoitia Martínez</x:v>
      </x:c>
      <x:c r="B872" s="55" t="str">
        <x:v>Digital Omnibus</x:v>
      </x:c>
      <x:c r="C872" s="62" t="str">
        <x:v>New GDPR Article 29a; proposal Article 3(1)(10) introductory part</x:v>
      </x:c>
      <x:c r="D872" s="66" t="n">
        <x:f>IF(INDEX('MEP amendments'!$AE$7:$AE$315,MATCH($M872,'MEP amendments'!$AD$7:$AD$315,0))=1,INDEX('MEP amendments'!$P$7:$P$315,MATCH($M872,'MEP amendments'!$AD$7:$AD$315,0)),"")</x:f>
        <x:v>2</x:v>
      </x:c>
      <x:c r="E872" s="55" t="n">
        <x:f>IF(AND(ISNUMBER(D872),INDEX('MEP amendments'!$T$7:$T$315,MATCH($M872,'MEP amendments'!$AD$7:$AD$315,0))="Yes"),1,0)</x:f>
        <x:v>1</x:v>
      </x:c>
      <x:c r="F872" s="55" t="str">
        <x:f>INDEX('MEP amendments'!$S$7:$S$315,MATCH($M872,'MEP amendments'!$AD$7:$AD$315,0))</x:f>
        <x:v>High</x:v>
      </x:c>
      <x:c r="G872" s="55" t="n">
        <x:f>COUNTIFS($A$7:$A$1047,A872,$B$7:$B$1047,B872,$E$7:$E$1047,1)</x:f>
        <x:v>15</x:v>
      </x:c>
      <x:c r="H872" s="68" t="n">
        <x:f>IF(E872=1,D872/G872,"")</x:f>
        <x:v>0.13333333333333333</x:v>
      </x:c>
      <x:c r="I872" s="55" t="n">
        <x:f>IF(AND(E872=1,COUNTIFS($A$7:A872,A872,$B$7:B872,B872,$E$7:E872,1)=1),1,0)</x:f>
        <x:v>0</x:v>
      </x:c>
      <x:c r="J872" s="64" t="str">
        <x:v>Official amendment</x:v>
      </x:c>
      <x:c r="K872" s="62" t="str">
        <x:v>Named joint proposers/signatories</x:v>
      </x:c>
      <x:c r="L872" s="55" t="str">
        <x:v>No</x:v>
      </x:c>
      <x:c r="M872" s="55" t="str">
        <x:v>PET-MEP-220</x:v>
      </x:c>
    </x:row>
    <x:row r="873" ht="34" customHeight="1">
      <x:c r="A873" s="60" t="str">
        <x:v>Oihane Agirregoitia Martínez</x:v>
      </x:c>
      <x:c r="B873" s="60" t="str">
        <x:v>Digital Omnibus</x:v>
      </x:c>
      <x:c r="C873" s="61" t="str">
        <x:v>Amendment 1264; Article 3 – paragraph 1 – point 10 Regulation (EU) 2016/679 Article 41a – paragraph 2</x:v>
      </x:c>
      <x:c r="D873" s="65" t="str">
        <x:f>IF(INDEX('MEP amendments'!$AE$7:$AE$315,MATCH($M873,'MEP amendments'!$AD$7:$AD$315,0))=1,INDEX('MEP amendments'!$P$7:$P$315,MATCH($M873,'MEP amendments'!$AD$7:$AD$315,0)),"")</x:f>
      </x:c>
      <x:c r="E873" s="60" t="n">
        <x:f>IF(AND(ISNUMBER(D873),INDEX('MEP amendments'!$T$7:$T$315,MATCH($M873,'MEP amendments'!$AD$7:$AD$315,0))="Yes"),1,0)</x:f>
        <x:v>0</x:v>
      </x:c>
      <x:c r="F873" s="60" t="str">
        <x:f>INDEX('MEP amendments'!$S$7:$S$315,MATCH($M873,'MEP amendments'!$AD$7:$AD$315,0))</x:f>
        <x:v>Low</x:v>
      </x:c>
      <x:c r="G873" s="60" t="n">
        <x:f>COUNTIFS($A$7:$A$1047,A873,$B$7:$B$1047,B873,$E$7:$E$1047,1)</x:f>
        <x:v>15</x:v>
      </x:c>
      <x:c r="H873" s="67" t="str">
        <x:f>IF(E873=1,D873/G873,"")</x:f>
      </x:c>
      <x:c r="I873" s="60" t="n">
        <x:f>IF(AND(E873=1,COUNTIFS($A$7:A873,A873,$B$7:B873,B873,$E$7:E873,1)=1),1,0)</x:f>
        <x:v>0</x:v>
      </x:c>
      <x:c r="J873" s="63" t="str">
        <x:v>Official amendment</x:v>
      </x:c>
      <x:c r="K873" s="61" t="str">
        <x:v>Named signatories to tabled amendment</x:v>
      </x:c>
      <x:c r="L873" s="60" t="str">
        <x:v>No</x:v>
      </x:c>
      <x:c r="M873" s="60" t="str">
        <x:v>PET-MEP-235</x:v>
      </x:c>
    </x:row>
    <x:row r="874" ht="34" customHeight="1">
      <x:c r="A874" s="55" t="str">
        <x:v>Oihane Agirregoitia Martínez</x:v>
      </x:c>
      <x:c r="B874" s="55" t="str">
        <x:v>Digital Omnibus</x:v>
      </x:c>
      <x:c r="C874" s="62" t="str">
        <x:v>Amendment 1266; Article 3 – paragraph 1 – point 10 Regulation (EU) 2016/679 Article 41a – paragraph 2 – point a</x:v>
      </x:c>
      <x:c r="D874" s="66" t="str">
        <x:f>IF(INDEX('MEP amendments'!$AE$7:$AE$315,MATCH($M874,'MEP amendments'!$AD$7:$AD$315,0))=1,INDEX('MEP amendments'!$P$7:$P$315,MATCH($M874,'MEP amendments'!$AD$7:$AD$315,0)),"")</x:f>
      </x:c>
      <x:c r="E874" s="55" t="n">
        <x:f>IF(AND(ISNUMBER(D874),INDEX('MEP amendments'!$T$7:$T$315,MATCH($M874,'MEP amendments'!$AD$7:$AD$315,0))="Yes"),1,0)</x:f>
        <x:v>0</x:v>
      </x:c>
      <x:c r="F874" s="55" t="str">
        <x:f>INDEX('MEP amendments'!$S$7:$S$315,MATCH($M874,'MEP amendments'!$AD$7:$AD$315,0))</x:f>
        <x:v>Low</x:v>
      </x:c>
      <x:c r="G874" s="55" t="n">
        <x:f>COUNTIFS($A$7:$A$1047,A874,$B$7:$B$1047,B874,$E$7:$E$1047,1)</x:f>
        <x:v>15</x:v>
      </x:c>
      <x:c r="H874" s="68" t="str">
        <x:f>IF(E874=1,D874/G874,"")</x:f>
      </x:c>
      <x:c r="I874" s="55" t="n">
        <x:f>IF(AND(E874=1,COUNTIFS($A$7:A874,A874,$B$7:B874,B874,$E$7:E874,1)=1),1,0)</x:f>
        <x:v>0</x:v>
      </x:c>
      <x:c r="J874" s="64" t="str">
        <x:v>Official amendment</x:v>
      </x:c>
      <x:c r="K874" s="62" t="str">
        <x:v>Named signatories to tabled amendment</x:v>
      </x:c>
      <x:c r="L874" s="55" t="str">
        <x:v>No</x:v>
      </x:c>
      <x:c r="M874" s="55" t="str">
        <x:v>PET-MEP-237</x:v>
      </x:c>
    </x:row>
    <x:row r="875" ht="34" customHeight="1">
      <x:c r="A875" s="60" t="str">
        <x:v>Oihane Agirregoitia Martínez</x:v>
      </x:c>
      <x:c r="B875" s="60" t="str">
        <x:v>Digital Omnibus</x:v>
      </x:c>
      <x:c r="C875" s="61" t="str">
        <x:v>Amendment 1272; Article 3 – paragraph 1 – point 10 Regulation (EU) 2016/679 Article 41a – paragraph 2 – point b</x:v>
      </x:c>
      <x:c r="D875" s="65" t="str">
        <x:f>IF(INDEX('MEP amendments'!$AE$7:$AE$315,MATCH($M875,'MEP amendments'!$AD$7:$AD$315,0))=1,INDEX('MEP amendments'!$P$7:$P$315,MATCH($M875,'MEP amendments'!$AD$7:$AD$315,0)),"")</x:f>
      </x:c>
      <x:c r="E875" s="60" t="n">
        <x:f>IF(AND(ISNUMBER(D875),INDEX('MEP amendments'!$T$7:$T$315,MATCH($M875,'MEP amendments'!$AD$7:$AD$315,0))="Yes"),1,0)</x:f>
        <x:v>0</x:v>
      </x:c>
      <x:c r="F875" s="60" t="str">
        <x:f>INDEX('MEP amendments'!$S$7:$S$315,MATCH($M875,'MEP amendments'!$AD$7:$AD$315,0))</x:f>
        <x:v>Low</x:v>
      </x:c>
      <x:c r="G875" s="60" t="n">
        <x:f>COUNTIFS($A$7:$A$1047,A875,$B$7:$B$1047,B875,$E$7:$E$1047,1)</x:f>
        <x:v>15</x:v>
      </x:c>
      <x:c r="H875" s="67" t="str">
        <x:f>IF(E875=1,D875/G875,"")</x:f>
      </x:c>
      <x:c r="I875" s="60" t="n">
        <x:f>IF(AND(E875=1,COUNTIFS($A$7:A875,A875,$B$7:B875,B875,$E$7:E875,1)=1),1,0)</x:f>
        <x:v>0</x:v>
      </x:c>
      <x:c r="J875" s="63" t="str">
        <x:v>Official amendment</x:v>
      </x:c>
      <x:c r="K875" s="61" t="str">
        <x:v>Named signatories to tabled amendment</x:v>
      </x:c>
      <x:c r="L875" s="60" t="str">
        <x:v>No</x:v>
      </x:c>
      <x:c r="M875" s="60" t="str">
        <x:v>PET-MEP-243</x:v>
      </x:c>
    </x:row>
    <x:row r="876" ht="34" customHeight="1">
      <x:c r="A876" s="55" t="str">
        <x:v>Oihane Agirregoitia Martínez</x:v>
      </x:c>
      <x:c r="B876" s="55" t="str">
        <x:v>Digital Omnibus</x:v>
      </x:c>
      <x:c r="C876" s="62" t="str">
        <x:v>Amendment 1286; Article 3 – paragraph 1 – point 10 Regulation (EU) 2016/679 Article 41a – paragraph 3</x:v>
      </x:c>
      <x:c r="D876" s="66" t="str">
        <x:f>IF(INDEX('MEP amendments'!$AE$7:$AE$315,MATCH($M876,'MEP amendments'!$AD$7:$AD$315,0))=1,INDEX('MEP amendments'!$P$7:$P$315,MATCH($M876,'MEP amendments'!$AD$7:$AD$315,0)),"")</x:f>
      </x:c>
      <x:c r="E876" s="55" t="n">
        <x:f>IF(AND(ISNUMBER(D876),INDEX('MEP amendments'!$T$7:$T$315,MATCH($M876,'MEP amendments'!$AD$7:$AD$315,0))="Yes"),1,0)</x:f>
        <x:v>0</x:v>
      </x:c>
      <x:c r="F876" s="55" t="str">
        <x:f>INDEX('MEP amendments'!$S$7:$S$315,MATCH($M876,'MEP amendments'!$AD$7:$AD$315,0))</x:f>
        <x:v>Low</x:v>
      </x:c>
      <x:c r="G876" s="55" t="n">
        <x:f>COUNTIFS($A$7:$A$1047,A876,$B$7:$B$1047,B876,$E$7:$E$1047,1)</x:f>
        <x:v>15</x:v>
      </x:c>
      <x:c r="H876" s="68" t="str">
        <x:f>IF(E876=1,D876/G876,"")</x:f>
      </x:c>
      <x:c r="I876" s="55" t="n">
        <x:f>IF(AND(E876=1,COUNTIFS($A$7:A876,A876,$B$7:B876,B876,$E$7:E876,1)=1),1,0)</x:f>
        <x:v>0</x:v>
      </x:c>
      <x:c r="J876" s="64" t="str">
        <x:v>Official amendment</x:v>
      </x:c>
      <x:c r="K876" s="62" t="str">
        <x:v>Named signatories to tabled amendment</x:v>
      </x:c>
      <x:c r="L876" s="55" t="str">
        <x:v>No</x:v>
      </x:c>
      <x:c r="M876" s="55" t="str">
        <x:v>PET-MEP-257</x:v>
      </x:c>
    </x:row>
    <x:row r="877" ht="34" customHeight="1">
      <x:c r="A877" s="60" t="str">
        <x:v>Oihane Agirregoitia Martínez</x:v>
      </x:c>
      <x:c r="B877" s="60" t="str">
        <x:v>Digital Omnibus</x:v>
      </x:c>
      <x:c r="C877" s="61" t="str">
        <x:v>Amendment 1295; Article 3 – paragraph 1 – point 10 Regulation (EU) 2016/679 Article 41a – paragraph 4</x:v>
      </x:c>
      <x:c r="D877" s="65" t="n">
        <x:f>IF(INDEX('MEP amendments'!$AE$7:$AE$315,MATCH($M877,'MEP amendments'!$AD$7:$AD$315,0))=1,INDEX('MEP amendments'!$P$7:$P$315,MATCH($M877,'MEP amendments'!$AD$7:$AD$315,0)),"")</x:f>
        <x:v>0</x:v>
      </x:c>
      <x:c r="E877" s="60" t="n">
        <x:f>IF(AND(ISNUMBER(D877),INDEX('MEP amendments'!$T$7:$T$315,MATCH($M877,'MEP amendments'!$AD$7:$AD$315,0))="Yes"),1,0)</x:f>
        <x:v>1</x:v>
      </x:c>
      <x:c r="F877" s="60" t="str">
        <x:f>INDEX('MEP amendments'!$S$7:$S$315,MATCH($M877,'MEP amendments'!$AD$7:$AD$315,0))</x:f>
        <x:v>High</x:v>
      </x:c>
      <x:c r="G877" s="60" t="n">
        <x:f>COUNTIFS($A$7:$A$1047,A877,$B$7:$B$1047,B877,$E$7:$E$1047,1)</x:f>
        <x:v>15</x:v>
      </x:c>
      <x:c r="H877" s="67" t="n">
        <x:f>IF(E877=1,D877/G877,"")</x:f>
        <x:v>0</x:v>
      </x:c>
      <x:c r="I877" s="60" t="n">
        <x:f>IF(AND(E877=1,COUNTIFS($A$7:A877,A877,$B$7:B877,B877,$E$7:E877,1)=1),1,0)</x:f>
        <x:v>0</x:v>
      </x:c>
      <x:c r="J877" s="63" t="str">
        <x:v>Official amendment</x:v>
      </x:c>
      <x:c r="K877" s="61" t="str">
        <x:v>Named signatories to tabled amendment</x:v>
      </x:c>
      <x:c r="L877" s="60" t="str">
        <x:v>No</x:v>
      </x:c>
      <x:c r="M877" s="60" t="str">
        <x:v>PET-MEP-266</x:v>
      </x:c>
    </x:row>
    <x:row r="878" ht="34" customHeight="1">
      <x:c r="A878" s="55" t="str">
        <x:v>Oihane Agirregoitia Martínez</x:v>
      </x:c>
      <x:c r="B878" s="55" t="str">
        <x:v>Digital Omnibus</x:v>
      </x:c>
      <x:c r="C878" s="62" t="str">
        <x:v>Amendment 1299; Article 3 – paragraph 1 – point 10 Regulation (EU) 2016/679 Article 41a – paragraph 5</x:v>
      </x:c>
      <x:c r="D878" s="66" t="n">
        <x:f>IF(INDEX('MEP amendments'!$AE$7:$AE$315,MATCH($M878,'MEP amendments'!$AD$7:$AD$315,0))=1,INDEX('MEP amendments'!$P$7:$P$315,MATCH($M878,'MEP amendments'!$AD$7:$AD$315,0)),"")</x:f>
        <x:v>0</x:v>
      </x:c>
      <x:c r="E878" s="55" t="n">
        <x:f>IF(AND(ISNUMBER(D878),INDEX('MEP amendments'!$T$7:$T$315,MATCH($M878,'MEP amendments'!$AD$7:$AD$315,0))="Yes"),1,0)</x:f>
        <x:v>1</x:v>
      </x:c>
      <x:c r="F878" s="55" t="str">
        <x:f>INDEX('MEP amendments'!$S$7:$S$315,MATCH($M878,'MEP amendments'!$AD$7:$AD$315,0))</x:f>
        <x:v>High</x:v>
      </x:c>
      <x:c r="G878" s="55" t="n">
        <x:f>COUNTIFS($A$7:$A$1047,A878,$B$7:$B$1047,B878,$E$7:$E$1047,1)</x:f>
        <x:v>15</x:v>
      </x:c>
      <x:c r="H878" s="68" t="n">
        <x:f>IF(E878=1,D878/G878,"")</x:f>
        <x:v>0</x:v>
      </x:c>
      <x:c r="I878" s="55" t="n">
        <x:f>IF(AND(E878=1,COUNTIFS($A$7:A878,A878,$B$7:B878,B878,$E$7:E878,1)=1),1,0)</x:f>
        <x:v>0</x:v>
      </x:c>
      <x:c r="J878" s="64" t="str">
        <x:v>Official amendment</x:v>
      </x:c>
      <x:c r="K878" s="62" t="str">
        <x:v>Named signatories to tabled amendment</x:v>
      </x:c>
      <x:c r="L878" s="55" t="str">
        <x:v>No</x:v>
      </x:c>
      <x:c r="M878" s="55" t="str">
        <x:v>PET-MEP-270</x:v>
      </x:c>
    </x:row>
    <x:row r="879" ht="34" customHeight="1">
      <x:c r="A879" s="60" t="str">
        <x:v>Oihane Agirregoitia Martínez</x:v>
      </x:c>
      <x:c r="B879" s="60" t="str">
        <x:v>Digital Omnibus</x:v>
      </x:c>
      <x:c r="C879" s="61" t="str">
        <x:v>Amendment 1534; Article 3 – paragraph 1 – point 15 Regulation (EU) 2016/679 Article 88b – paragraph 6</x:v>
      </x:c>
      <x:c r="D879" s="65" t="n">
        <x:f>IF(INDEX('MEP amendments'!$AE$7:$AE$315,MATCH($M879,'MEP amendments'!$AD$7:$AD$315,0))=1,INDEX('MEP amendments'!$P$7:$P$315,MATCH($M879,'MEP amendments'!$AD$7:$AD$315,0)),"")</x:f>
        <x:v>2</x:v>
      </x:c>
      <x:c r="E879" s="60" t="n">
        <x:f>IF(AND(ISNUMBER(D879),INDEX('MEP amendments'!$T$7:$T$315,MATCH($M879,'MEP amendments'!$AD$7:$AD$315,0))="Yes"),1,0)</x:f>
        <x:v>1</x:v>
      </x:c>
      <x:c r="F879" s="60" t="str">
        <x:f>INDEX('MEP amendments'!$S$7:$S$315,MATCH($M879,'MEP amendments'!$AD$7:$AD$315,0))</x:f>
        <x:v>High</x:v>
      </x:c>
      <x:c r="G879" s="60" t="n">
        <x:f>COUNTIFS($A$7:$A$1047,A879,$B$7:$B$1047,B879,$E$7:$E$1047,1)</x:f>
        <x:v>15</x:v>
      </x:c>
      <x:c r="H879" s="67" t="n">
        <x:f>IF(E879=1,D879/G879,"")</x:f>
        <x:v>0.13333333333333333</x:v>
      </x:c>
      <x:c r="I879" s="60" t="n">
        <x:f>IF(AND(E879=1,COUNTIFS($A$7:A879,A879,$B$7:B879,B879,$E$7:E879,1)=1),1,0)</x:f>
        <x:v>0</x:v>
      </x:c>
      <x:c r="J879" s="63" t="str">
        <x:v>Official amendment</x:v>
      </x:c>
      <x:c r="K879" s="61" t="str">
        <x:v>Named signatories to tabled amendment</x:v>
      </x:c>
      <x:c r="L879" s="60" t="str">
        <x:v>No</x:v>
      </x:c>
      <x:c r="M879" s="60" t="str">
        <x:v>PET-MEP-283</x:v>
      </x:c>
    </x:row>
    <x:row r="880" ht="34" customHeight="1">
      <x:c r="A880" s="55" t="str">
        <x:v>Oihane Agirregoitia Martínez</x:v>
      </x:c>
      <x:c r="B880" s="55" t="str">
        <x:v>Digital Omnibus</x:v>
      </x:c>
      <x:c r="C880" s="62" t="str">
        <x:v>Amendment 1560; Article 3 – paragraph 1 – point 15 Regulation (EU) 2016/679 Article 88c – paragraph 1</x:v>
      </x:c>
      <x:c r="D880" s="66" t="n">
        <x:f>IF(INDEX('MEP amendments'!$AE$7:$AE$315,MATCH($M880,'MEP amendments'!$AD$7:$AD$315,0))=1,INDEX('MEP amendments'!$P$7:$P$315,MATCH($M880,'MEP amendments'!$AD$7:$AD$315,0)),"")</x:f>
        <x:v>2</x:v>
      </x:c>
      <x:c r="E880" s="55" t="n">
        <x:f>IF(AND(ISNUMBER(D880),INDEX('MEP amendments'!$T$7:$T$315,MATCH($M880,'MEP amendments'!$AD$7:$AD$315,0))="Yes"),1,0)</x:f>
        <x:v>1</x:v>
      </x:c>
      <x:c r="F880" s="55" t="str">
        <x:f>INDEX('MEP amendments'!$S$7:$S$315,MATCH($M880,'MEP amendments'!$AD$7:$AD$315,0))</x:f>
        <x:v>High</x:v>
      </x:c>
      <x:c r="G880" s="55" t="n">
        <x:f>COUNTIFS($A$7:$A$1047,A880,$B$7:$B$1047,B880,$E$7:$E$1047,1)</x:f>
        <x:v>15</x:v>
      </x:c>
      <x:c r="H880" s="68" t="n">
        <x:f>IF(E880=1,D880/G880,"")</x:f>
        <x:v>0.13333333333333333</x:v>
      </x:c>
      <x:c r="I880" s="55" t="n">
        <x:f>IF(AND(E880=1,COUNTIFS($A$7:A880,A880,$B$7:B880,B880,$E$7:E880,1)=1),1,0)</x:f>
        <x:v>0</x:v>
      </x:c>
      <x:c r="J880" s="64" t="str">
        <x:v>Official amendment</x:v>
      </x:c>
      <x:c r="K880" s="62" t="str">
        <x:v>Named signatories to tabled amendment</x:v>
      </x:c>
      <x:c r="L880" s="55" t="str">
        <x:v>No</x:v>
      </x:c>
      <x:c r="M880" s="55" t="str">
        <x:v>PET-MEP-284</x:v>
      </x:c>
    </x:row>
    <x:row r="881" ht="34" customHeight="1">
      <x:c r="A881" s="60" t="str">
        <x:v>Oihane Agirregoitia Martínez</x:v>
      </x:c>
      <x:c r="B881" s="60" t="str">
        <x:v>Digital Omnibus</x:v>
      </x:c>
      <x:c r="C881" s="61" t="str">
        <x:v>Amendment 1574; Article 3(1)(15); GDPR Article 88c(2a) (new)</x:v>
      </x:c>
      <x:c r="D881" s="65" t="n">
        <x:f>IF(INDEX('MEP amendments'!$AE$7:$AE$315,MATCH($M881,'MEP amendments'!$AD$7:$AD$315,0))=1,INDEX('MEP amendments'!$P$7:$P$315,MATCH($M881,'MEP amendments'!$AD$7:$AD$315,0)),"")</x:f>
        <x:v>1</x:v>
      </x:c>
      <x:c r="E881" s="60" t="n">
        <x:f>IF(AND(ISNUMBER(D881),INDEX('MEP amendments'!$T$7:$T$315,MATCH($M881,'MEP amendments'!$AD$7:$AD$315,0))="Yes"),1,0)</x:f>
        <x:v>1</x:v>
      </x:c>
      <x:c r="F881" s="60" t="str">
        <x:f>INDEX('MEP amendments'!$S$7:$S$315,MATCH($M881,'MEP amendments'!$AD$7:$AD$315,0))</x:f>
        <x:v>High</x:v>
      </x:c>
      <x:c r="G881" s="60" t="n">
        <x:f>COUNTIFS($A$7:$A$1047,A881,$B$7:$B$1047,B881,$E$7:$E$1047,1)</x:f>
        <x:v>15</x:v>
      </x:c>
      <x:c r="H881" s="67" t="n">
        <x:f>IF(E881=1,D881/G881,"")</x:f>
        <x:v>0.06666666666666667</x:v>
      </x:c>
      <x:c r="I881" s="60" t="n">
        <x:f>IF(AND(E881=1,COUNTIFS($A$7:A881,A881,$B$7:B881,B881,$E$7:E881,1)=1),1,0)</x:f>
        <x:v>0</x:v>
      </x:c>
      <x:c r="J881" s="63" t="str">
        <x:v>Official amendment</x:v>
      </x:c>
      <x:c r="K881" s="61" t="str">
        <x:v>Named signatories to tabled amendment</x:v>
      </x:c>
      <x:c r="L881" s="60" t="str">
        <x:v>No</x:v>
      </x:c>
      <x:c r="M881" s="60" t="str">
        <x:v>PET-MEP-285</x:v>
      </x:c>
    </x:row>
    <x:row r="882" ht="34" customHeight="1">
      <x:c r="A882" s="55" t="str">
        <x:v>Oihane Agirregoitia Martínez</x:v>
      </x:c>
      <x:c r="B882" s="55" t="str">
        <x:v>Digital Omnibus</x:v>
      </x:c>
      <x:c r="C882" s="62" t="str">
        <x:v>Amendment 1576; Article 3(1)(15); GDPR Article 88c(2c) (new)</x:v>
      </x:c>
      <x:c r="D882" s="66" t="n">
        <x:f>IF(INDEX('MEP amendments'!$AE$7:$AE$315,MATCH($M882,'MEP amendments'!$AD$7:$AD$315,0))=1,INDEX('MEP amendments'!$P$7:$P$315,MATCH($M882,'MEP amendments'!$AD$7:$AD$315,0)),"")</x:f>
        <x:v>1</x:v>
      </x:c>
      <x:c r="E882" s="55" t="n">
        <x:f>IF(AND(ISNUMBER(D882),INDEX('MEP amendments'!$T$7:$T$315,MATCH($M882,'MEP amendments'!$AD$7:$AD$315,0))="Yes"),1,0)</x:f>
        <x:v>1</x:v>
      </x:c>
      <x:c r="F882" s="55" t="str">
        <x:f>INDEX('MEP amendments'!$S$7:$S$315,MATCH($M882,'MEP amendments'!$AD$7:$AD$315,0))</x:f>
        <x:v>High</x:v>
      </x:c>
      <x:c r="G882" s="55" t="n">
        <x:f>COUNTIFS($A$7:$A$1047,A882,$B$7:$B$1047,B882,$E$7:$E$1047,1)</x:f>
        <x:v>15</x:v>
      </x:c>
      <x:c r="H882" s="68" t="n">
        <x:f>IF(E882=1,D882/G882,"")</x:f>
        <x:v>0.06666666666666667</x:v>
      </x:c>
      <x:c r="I882" s="55" t="n">
        <x:f>IF(AND(E882=1,COUNTIFS($A$7:A882,A882,$B$7:B882,B882,$E$7:E882,1)=1),1,0)</x:f>
        <x:v>0</x:v>
      </x:c>
      <x:c r="J882" s="64" t="str">
        <x:v>Official amendment</x:v>
      </x:c>
      <x:c r="K882" s="62" t="str">
        <x:v>Named signatories to tabled amendment</x:v>
      </x:c>
      <x:c r="L882" s="55" t="str">
        <x:v>No</x:v>
      </x:c>
      <x:c r="M882" s="55" t="str">
        <x:v>PET-MEP-286</x:v>
      </x:c>
    </x:row>
    <x:row r="883" ht="34" customHeight="1">
      <x:c r="A883" s="60" t="str">
        <x:v>Oliver Schenk</x:v>
      </x:c>
      <x:c r="B883" s="60" t="str">
        <x:v>Digital Omnibus</x:v>
      </x:c>
      <x:c r="C883" s="61" t="str">
        <x:v>Amendment 280 — Recital 31</x:v>
      </x:c>
      <x:c r="D883" s="65" t="n">
        <x:f>IF(INDEX('MEP amendments'!$AE$7:$AE$315,MATCH($M883,'MEP amendments'!$AD$7:$AD$315,0))=1,INDEX('MEP amendments'!$P$7:$P$315,MATCH($M883,'MEP amendments'!$AD$7:$AD$315,0)),"")</x:f>
        <x:v>0</x:v>
      </x:c>
      <x:c r="E883" s="60" t="n">
        <x:f>IF(AND(ISNUMBER(D883),INDEX('MEP amendments'!$T$7:$T$315,MATCH($M883,'MEP amendments'!$AD$7:$AD$315,0))="Yes"),1,0)</x:f>
        <x:v>1</x:v>
      </x:c>
      <x:c r="F883" s="60" t="str">
        <x:f>INDEX('MEP amendments'!$S$7:$S$315,MATCH($M883,'MEP amendments'!$AD$7:$AD$315,0))</x:f>
        <x:v>High</x:v>
      </x:c>
      <x:c r="G883" s="60" t="n">
        <x:f>COUNTIFS($A$7:$A$1047,A883,$B$7:$B$1047,B883,$E$7:$E$1047,1)</x:f>
        <x:v>11</x:v>
      </x:c>
      <x:c r="H883" s="67" t="n">
        <x:f>IF(E883=1,D883/G883,"")</x:f>
        <x:v>0</x:v>
      </x:c>
      <x:c r="I883" s="60" t="n">
        <x:f>IF(AND(E883=1,COUNTIFS($A$7:A883,A883,$B$7:B883,B883,$E$7:E883,1)=1),1,0)</x:f>
        <x:v>1</x:v>
      </x:c>
      <x:c r="J883" s="63" t="str">
        <x:v>Official amendment</x:v>
      </x:c>
      <x:c r="K883" s="61" t="str">
        <x:v>Named signatory to tabled amendment</x:v>
      </x:c>
      <x:c r="L883" s="60" t="str">
        <x:v>No</x:v>
      </x:c>
      <x:c r="M883" s="60" t="str">
        <x:v>PET-MEP-127</x:v>
      </x:c>
    </x:row>
    <x:row r="884" ht="34" customHeight="1">
      <x:c r="A884" s="55" t="str">
        <x:v>Oliver Schenk</x:v>
      </x:c>
      <x:c r="B884" s="55" t="str">
        <x:v>Digital Omnibus</x:v>
      </x:c>
      <x:c r="C884" s="62" t="str">
        <x:v>Amendment 321 — Recital 34</x:v>
      </x:c>
      <x:c r="D884" s="66" t="n">
        <x:f>IF(INDEX('MEP amendments'!$AE$7:$AE$315,MATCH($M884,'MEP amendments'!$AD$7:$AD$315,0))=1,INDEX('MEP amendments'!$P$7:$P$315,MATCH($M884,'MEP amendments'!$AD$7:$AD$315,0)),"")</x:f>
        <x:v>1</x:v>
      </x:c>
      <x:c r="E884" s="55" t="n">
        <x:f>IF(AND(ISNUMBER(D884),INDEX('MEP amendments'!$T$7:$T$315,MATCH($M884,'MEP amendments'!$AD$7:$AD$315,0))="Yes"),1,0)</x:f>
        <x:v>1</x:v>
      </x:c>
      <x:c r="F884" s="55" t="str">
        <x:f>INDEX('MEP amendments'!$S$7:$S$315,MATCH($M884,'MEP amendments'!$AD$7:$AD$315,0))</x:f>
        <x:v>High</x:v>
      </x:c>
      <x:c r="G884" s="55" t="n">
        <x:f>COUNTIFS($A$7:$A$1047,A884,$B$7:$B$1047,B884,$E$7:$E$1047,1)</x:f>
        <x:v>11</x:v>
      </x:c>
      <x:c r="H884" s="68" t="n">
        <x:f>IF(E884=1,D884/G884,"")</x:f>
        <x:v>0.09090909090909091</x:v>
      </x:c>
      <x:c r="I884" s="55" t="n">
        <x:f>IF(AND(E884=1,COUNTIFS($A$7:A884,A884,$B$7:B884,B884,$E$7:E884,1)=1),1,0)</x:f>
        <x:v>0</x:v>
      </x:c>
      <x:c r="J884" s="64" t="str">
        <x:v>Official amendment</x:v>
      </x:c>
      <x:c r="K884" s="62" t="str">
        <x:v>Named signatory to tabled amendment</x:v>
      </x:c>
      <x:c r="L884" s="55" t="str">
        <x:v>No</x:v>
      </x:c>
      <x:c r="M884" s="55" t="str">
        <x:v>PET-MEP-139</x:v>
      </x:c>
    </x:row>
    <x:row r="885" ht="34" customHeight="1">
      <x:c r="A885" s="60" t="str">
        <x:v>Oliver Schenk</x:v>
      </x:c>
      <x:c r="B885" s="60" t="str">
        <x:v>Digital Omnibus</x:v>
      </x:c>
      <x:c r="C885" s="61" t="str">
        <x:v>New GDPR Article 25a; proposal Article 3(1)(7a)</x:v>
      </x:c>
      <x:c r="D885" s="65" t="n">
        <x:f>IF(INDEX('MEP amendments'!$AE$7:$AE$315,MATCH($M885,'MEP amendments'!$AD$7:$AD$315,0))=1,INDEX('MEP amendments'!$P$7:$P$315,MATCH($M885,'MEP amendments'!$AD$7:$AD$315,0)),"")</x:f>
        <x:v>2</x:v>
      </x:c>
      <x:c r="E885" s="60" t="n">
        <x:f>IF(AND(ISNUMBER(D885),INDEX('MEP amendments'!$T$7:$T$315,MATCH($M885,'MEP amendments'!$AD$7:$AD$315,0))="Yes"),1,0)</x:f>
        <x:v>1</x:v>
      </x:c>
      <x:c r="F885" s="60" t="str">
        <x:f>INDEX('MEP amendments'!$S$7:$S$315,MATCH($M885,'MEP amendments'!$AD$7:$AD$315,0))</x:f>
        <x:v>High</x:v>
      </x:c>
      <x:c r="G885" s="60" t="n">
        <x:f>COUNTIFS($A$7:$A$1047,A885,$B$7:$B$1047,B885,$E$7:$E$1047,1)</x:f>
        <x:v>11</x:v>
      </x:c>
      <x:c r="H885" s="67" t="n">
        <x:f>IF(E885=1,D885/G885,"")</x:f>
        <x:v>0.18181818181818182</x:v>
      </x:c>
      <x:c r="I885" s="60" t="n">
        <x:f>IF(AND(E885=1,COUNTIFS($A$7:A885,A885,$B$7:B885,B885,$E$7:E885,1)=1),1,0)</x:f>
        <x:v>0</x:v>
      </x:c>
      <x:c r="J885" s="63" t="str">
        <x:v>Official amendment</x:v>
      </x:c>
      <x:c r="K885" s="61" t="str">
        <x:v>Named joint proposers/signatories</x:v>
      </x:c>
      <x:c r="L885" s="60" t="str">
        <x:v>Yes</x:v>
      </x:c>
      <x:c r="M885" s="60" t="str">
        <x:v>PET-MEP-207</x:v>
      </x:c>
    </x:row>
    <x:row r="886" ht="34" customHeight="1">
      <x:c r="A886" s="55" t="str">
        <x:v>Oliver Schenk</x:v>
      </x:c>
      <x:c r="B886" s="55" t="str">
        <x:v>Digital Omnibus</x:v>
      </x:c>
      <x:c r="C886" s="62" t="str">
        <x:v>Proposed GDPR Article 41a(1); proposal Article 3(1)(10)</x:v>
      </x:c>
      <x:c r="D886" s="66" t="n">
        <x:f>IF(INDEX('MEP amendments'!$AE$7:$AE$315,MATCH($M886,'MEP amendments'!$AD$7:$AD$315,0))=1,INDEX('MEP amendments'!$P$7:$P$315,MATCH($M886,'MEP amendments'!$AD$7:$AD$315,0)),"")</x:f>
        <x:v>1</x:v>
      </x:c>
      <x:c r="E886" s="55" t="n">
        <x:f>IF(AND(ISNUMBER(D886),INDEX('MEP amendments'!$T$7:$T$315,MATCH($M886,'MEP amendments'!$AD$7:$AD$315,0))="Yes"),1,0)</x:f>
        <x:v>1</x:v>
      </x:c>
      <x:c r="F886" s="55" t="str">
        <x:f>INDEX('MEP amendments'!$S$7:$S$315,MATCH($M886,'MEP amendments'!$AD$7:$AD$315,0))</x:f>
        <x:v>High</x:v>
      </x:c>
      <x:c r="G886" s="55" t="n">
        <x:f>COUNTIFS($A$7:$A$1047,A886,$B$7:$B$1047,B886,$E$7:$E$1047,1)</x:f>
        <x:v>11</x:v>
      </x:c>
      <x:c r="H886" s="68" t="n">
        <x:f>IF(E886=1,D886/G886,"")</x:f>
        <x:v>0.09090909090909091</x:v>
      </x:c>
      <x:c r="I886" s="55" t="n">
        <x:f>IF(AND(E886=1,COUNTIFS($A$7:A886,A886,$B$7:B886,B886,$E$7:E886,1)=1),1,0)</x:f>
        <x:v>0</x:v>
      </x:c>
      <x:c r="J886" s="64" t="str">
        <x:v>Official amendment</x:v>
      </x:c>
      <x:c r="K886" s="62" t="str">
        <x:v>Named joint proposers/signatories</x:v>
      </x:c>
      <x:c r="L886" s="55" t="str">
        <x:v>No</x:v>
      </x:c>
      <x:c r="M886" s="55" t="str">
        <x:v>PET-MEP-225</x:v>
      </x:c>
    </x:row>
    <x:row r="887" ht="34" customHeight="1">
      <x:c r="A887" s="60" t="str">
        <x:v>Oliver Schenk</x:v>
      </x:c>
      <x:c r="B887" s="60" t="str">
        <x:v>Digital Omnibus</x:v>
      </x:c>
      <x:c r="C887" s="61" t="str">
        <x:v>Amendment 1269; Article 3 – paragraph 1 – point 10 Regulation (EU) 2016/679 Article 41a – paragraph 2 – point a</x:v>
      </x:c>
      <x:c r="D887" s="65" t="n">
        <x:f>IF(INDEX('MEP amendments'!$AE$7:$AE$315,MATCH($M887,'MEP amendments'!$AD$7:$AD$315,0))=1,INDEX('MEP amendments'!$P$7:$P$315,MATCH($M887,'MEP amendments'!$AD$7:$AD$315,0)),"")</x:f>
        <x:v>1</x:v>
      </x:c>
      <x:c r="E887" s="60" t="n">
        <x:f>IF(AND(ISNUMBER(D887),INDEX('MEP amendments'!$T$7:$T$315,MATCH($M887,'MEP amendments'!$AD$7:$AD$315,0))="Yes"),1,0)</x:f>
        <x:v>1</x:v>
      </x:c>
      <x:c r="F887" s="60" t="str">
        <x:f>INDEX('MEP amendments'!$S$7:$S$315,MATCH($M887,'MEP amendments'!$AD$7:$AD$315,0))</x:f>
        <x:v>High</x:v>
      </x:c>
      <x:c r="G887" s="60" t="n">
        <x:f>COUNTIFS($A$7:$A$1047,A887,$B$7:$B$1047,B887,$E$7:$E$1047,1)</x:f>
        <x:v>11</x:v>
      </x:c>
      <x:c r="H887" s="67" t="n">
        <x:f>IF(E887=1,D887/G887,"")</x:f>
        <x:v>0.09090909090909091</x:v>
      </x:c>
      <x:c r="I887" s="60" t="n">
        <x:f>IF(AND(E887=1,COUNTIFS($A$7:A887,A887,$B$7:B887,B887,$E$7:E887,1)=1),1,0)</x:f>
        <x:v>0</x:v>
      </x:c>
      <x:c r="J887" s="63" t="str">
        <x:v>Official amendment</x:v>
      </x:c>
      <x:c r="K887" s="61" t="str">
        <x:v>Named signatories to tabled amendment</x:v>
      </x:c>
      <x:c r="L887" s="60" t="str">
        <x:v>Yes</x:v>
      </x:c>
      <x:c r="M887" s="60" t="str">
        <x:v>PET-MEP-240</x:v>
      </x:c>
    </x:row>
    <x:row r="888" ht="34" customHeight="1">
      <x:c r="A888" s="55" t="str">
        <x:v>Oliver Schenk</x:v>
      </x:c>
      <x:c r="B888" s="55" t="str">
        <x:v>Digital Omnibus</x:v>
      </x:c>
      <x:c r="C888" s="62" t="str">
        <x:v>Amendment 1275; Article 3 – paragraph 1 – point 10 Regulation (EU) 2016/679 Article 41a – paragraph 2 – point b</x:v>
      </x:c>
      <x:c r="D888" s="66" t="n">
        <x:f>IF(INDEX('MEP amendments'!$AE$7:$AE$315,MATCH($M888,'MEP amendments'!$AD$7:$AD$315,0))=1,INDEX('MEP amendments'!$P$7:$P$315,MATCH($M888,'MEP amendments'!$AD$7:$AD$315,0)),"")</x:f>
        <x:v>0</x:v>
      </x:c>
      <x:c r="E888" s="55" t="n">
        <x:f>IF(AND(ISNUMBER(D888),INDEX('MEP amendments'!$T$7:$T$315,MATCH($M888,'MEP amendments'!$AD$7:$AD$315,0))="Yes"),1,0)</x:f>
        <x:v>1</x:v>
      </x:c>
      <x:c r="F888" s="55" t="str">
        <x:f>INDEX('MEP amendments'!$S$7:$S$315,MATCH($M888,'MEP amendments'!$AD$7:$AD$315,0))</x:f>
        <x:v>High</x:v>
      </x:c>
      <x:c r="G888" s="55" t="n">
        <x:f>COUNTIFS($A$7:$A$1047,A888,$B$7:$B$1047,B888,$E$7:$E$1047,1)</x:f>
        <x:v>11</x:v>
      </x:c>
      <x:c r="H888" s="68" t="n">
        <x:f>IF(E888=1,D888/G888,"")</x:f>
        <x:v>0</x:v>
      </x:c>
      <x:c r="I888" s="55" t="n">
        <x:f>IF(AND(E888=1,COUNTIFS($A$7:A888,A888,$B$7:B888,B888,$E$7:E888,1)=1),1,0)</x:f>
        <x:v>0</x:v>
      </x:c>
      <x:c r="J888" s="64" t="str">
        <x:v>Official amendment</x:v>
      </x:c>
      <x:c r="K888" s="62" t="str">
        <x:v>Named signatories to tabled amendment</x:v>
      </x:c>
      <x:c r="L888" s="55" t="str">
        <x:v>No</x:v>
      </x:c>
      <x:c r="M888" s="55" t="str">
        <x:v>PET-MEP-246</x:v>
      </x:c>
    </x:row>
    <x:row r="889" ht="34" customHeight="1">
      <x:c r="A889" s="60" t="str">
        <x:v>Oliver Schenk</x:v>
      </x:c>
      <x:c r="B889" s="60" t="str">
        <x:v>Digital Omnibus</x:v>
      </x:c>
      <x:c r="C889" s="61" t="str">
        <x:v>Amendment 1281; Article 3 – paragraph 1 – point 10 Regulation (EU) 2016/679 Article 41a – paragraph 2 – point ba (new)</x:v>
      </x:c>
      <x:c r="D889" s="65" t="n">
        <x:f>IF(INDEX('MEP amendments'!$AE$7:$AE$315,MATCH($M889,'MEP amendments'!$AD$7:$AD$315,0))=1,INDEX('MEP amendments'!$P$7:$P$315,MATCH($M889,'MEP amendments'!$AD$7:$AD$315,0)),"")</x:f>
        <x:v>1</x:v>
      </x:c>
      <x:c r="E889" s="60" t="n">
        <x:f>IF(AND(ISNUMBER(D889),INDEX('MEP amendments'!$T$7:$T$315,MATCH($M889,'MEP amendments'!$AD$7:$AD$315,0))="Yes"),1,0)</x:f>
        <x:v>1</x:v>
      </x:c>
      <x:c r="F889" s="60" t="str">
        <x:f>INDEX('MEP amendments'!$S$7:$S$315,MATCH($M889,'MEP amendments'!$AD$7:$AD$315,0))</x:f>
        <x:v>High</x:v>
      </x:c>
      <x:c r="G889" s="60" t="n">
        <x:f>COUNTIFS($A$7:$A$1047,A889,$B$7:$B$1047,B889,$E$7:$E$1047,1)</x:f>
        <x:v>11</x:v>
      </x:c>
      <x:c r="H889" s="67" t="n">
        <x:f>IF(E889=1,D889/G889,"")</x:f>
        <x:v>0.09090909090909091</x:v>
      </x:c>
      <x:c r="I889" s="60" t="n">
        <x:f>IF(AND(E889=1,COUNTIFS($A$7:A889,A889,$B$7:B889,B889,$E$7:E889,1)=1),1,0)</x:f>
        <x:v>0</x:v>
      </x:c>
      <x:c r="J889" s="63" t="str">
        <x:v>Official amendment</x:v>
      </x:c>
      <x:c r="K889" s="61" t="str">
        <x:v>Named signatories to tabled amendment</x:v>
      </x:c>
      <x:c r="L889" s="60" t="str">
        <x:v>No</x:v>
      </x:c>
      <x:c r="M889" s="60" t="str">
        <x:v>PET-MEP-252</x:v>
      </x:c>
    </x:row>
    <x:row r="890" ht="34" customHeight="1">
      <x:c r="A890" s="55" t="str">
        <x:v>Oliver Schenk</x:v>
      </x:c>
      <x:c r="B890" s="55" t="str">
        <x:v>Digital Omnibus</x:v>
      </x:c>
      <x:c r="C890" s="62" t="str">
        <x:v>Amendment 1289; Article 3 – paragraph 1 – point 10 Regulation (EU) 2016/679 Article 41a – paragraph 3</x:v>
      </x:c>
      <x:c r="D890" s="66" t="n">
        <x:f>IF(INDEX('MEP amendments'!$AE$7:$AE$315,MATCH($M890,'MEP amendments'!$AD$7:$AD$315,0))=1,INDEX('MEP amendments'!$P$7:$P$315,MATCH($M890,'MEP amendments'!$AD$7:$AD$315,0)),"")</x:f>
        <x:v>1</x:v>
      </x:c>
      <x:c r="E890" s="55" t="n">
        <x:f>IF(AND(ISNUMBER(D890),INDEX('MEP amendments'!$T$7:$T$315,MATCH($M890,'MEP amendments'!$AD$7:$AD$315,0))="Yes"),1,0)</x:f>
        <x:v>1</x:v>
      </x:c>
      <x:c r="F890" s="55" t="str">
        <x:f>INDEX('MEP amendments'!$S$7:$S$315,MATCH($M890,'MEP amendments'!$AD$7:$AD$315,0))</x:f>
        <x:v>High</x:v>
      </x:c>
      <x:c r="G890" s="55" t="n">
        <x:f>COUNTIFS($A$7:$A$1047,A890,$B$7:$B$1047,B890,$E$7:$E$1047,1)</x:f>
        <x:v>11</x:v>
      </x:c>
      <x:c r="H890" s="68" t="n">
        <x:f>IF(E890=1,D890/G890,"")</x:f>
        <x:v>0.09090909090909091</x:v>
      </x:c>
      <x:c r="I890" s="55" t="n">
        <x:f>IF(AND(E890=1,COUNTIFS($A$7:A890,A890,$B$7:B890,B890,$E$7:E890,1)=1),1,0)</x:f>
        <x:v>0</x:v>
      </x:c>
      <x:c r="J890" s="64" t="str">
        <x:v>Official amendment</x:v>
      </x:c>
      <x:c r="K890" s="62" t="str">
        <x:v>Named signatories to tabled amendment</x:v>
      </x:c>
      <x:c r="L890" s="55" t="str">
        <x:v>No</x:v>
      </x:c>
      <x:c r="M890" s="55" t="str">
        <x:v>PET-MEP-260</x:v>
      </x:c>
    </x:row>
    <x:row r="891" ht="34" customHeight="1">
      <x:c r="A891" s="60" t="str">
        <x:v>Oliver Schenk</x:v>
      </x:c>
      <x:c r="B891" s="60" t="str">
        <x:v>Digital Omnibus</x:v>
      </x:c>
      <x:c r="C891" s="61" t="str">
        <x:v>Amendment 1302; Article 3 – paragraph 1 – point 10 a (new) Regulation (EU) 2016/679 Article 41b (new)</x:v>
      </x:c>
      <x:c r="D891" s="65" t="n">
        <x:f>IF(INDEX('MEP amendments'!$AE$7:$AE$315,MATCH($M891,'MEP amendments'!$AD$7:$AD$315,0))=1,INDEX('MEP amendments'!$P$7:$P$315,MATCH($M891,'MEP amendments'!$AD$7:$AD$315,0)),"")</x:f>
        <x:v>2</x:v>
      </x:c>
      <x:c r="E891" s="60" t="n">
        <x:f>IF(AND(ISNUMBER(D891),INDEX('MEP amendments'!$T$7:$T$315,MATCH($M891,'MEP amendments'!$AD$7:$AD$315,0))="Yes"),1,0)</x:f>
        <x:v>1</x:v>
      </x:c>
      <x:c r="F891" s="60" t="str">
        <x:f>INDEX('MEP amendments'!$S$7:$S$315,MATCH($M891,'MEP amendments'!$AD$7:$AD$315,0))</x:f>
        <x:v>High</x:v>
      </x:c>
      <x:c r="G891" s="60" t="n">
        <x:f>COUNTIFS($A$7:$A$1047,A891,$B$7:$B$1047,B891,$E$7:$E$1047,1)</x:f>
        <x:v>11</x:v>
      </x:c>
      <x:c r="H891" s="67" t="n">
        <x:f>IF(E891=1,D891/G891,"")</x:f>
        <x:v>0.18181818181818182</x:v>
      </x:c>
      <x:c r="I891" s="60" t="n">
        <x:f>IF(AND(E891=1,COUNTIFS($A$7:A891,A891,$B$7:B891,B891,$E$7:E891,1)=1),1,0)</x:f>
        <x:v>0</x:v>
      </x:c>
      <x:c r="J891" s="63" t="str">
        <x:v>Official amendment</x:v>
      </x:c>
      <x:c r="K891" s="61" t="str">
        <x:v>Named signatories to tabled amendment</x:v>
      </x:c>
      <x:c r="L891" s="60" t="str">
        <x:v>Yes</x:v>
      </x:c>
      <x:c r="M891" s="60" t="str">
        <x:v>PET-MEP-273</x:v>
      </x:c>
    </x:row>
    <x:row r="892" ht="34" customHeight="1">
      <x:c r="A892" s="55" t="str">
        <x:v>Oliver Schenk</x:v>
      </x:c>
      <x:c r="B892" s="55" t="str">
        <x:v>Digital Omnibus</x:v>
      </x:c>
      <x:c r="C892" s="62" t="str">
        <x:v>Amendment 1405; Article 3 – paragraph 1 – point 15 Regulation (EU) 2016/679 Article 88a – paragraph 3 – point da (new)</x:v>
      </x:c>
      <x:c r="D892" s="66" t="n">
        <x:f>IF(INDEX('MEP amendments'!$AE$7:$AE$315,MATCH($M892,'MEP amendments'!$AD$7:$AD$315,0))=1,INDEX('MEP amendments'!$P$7:$P$315,MATCH($M892,'MEP amendments'!$AD$7:$AD$315,0)),"")</x:f>
        <x:v>2</x:v>
      </x:c>
      <x:c r="E892" s="55" t="n">
        <x:f>IF(AND(ISNUMBER(D892),INDEX('MEP amendments'!$T$7:$T$315,MATCH($M892,'MEP amendments'!$AD$7:$AD$315,0))="Yes"),1,0)</x:f>
        <x:v>1</x:v>
      </x:c>
      <x:c r="F892" s="55" t="str">
        <x:f>INDEX('MEP amendments'!$S$7:$S$315,MATCH($M892,'MEP amendments'!$AD$7:$AD$315,0))</x:f>
        <x:v>High</x:v>
      </x:c>
      <x:c r="G892" s="55" t="n">
        <x:f>COUNTIFS($A$7:$A$1047,A892,$B$7:$B$1047,B892,$E$7:$E$1047,1)</x:f>
        <x:v>11</x:v>
      </x:c>
      <x:c r="H892" s="68" t="n">
        <x:f>IF(E892=1,D892/G892,"")</x:f>
        <x:v>0.18181818181818182</x:v>
      </x:c>
      <x:c r="I892" s="55" t="n">
        <x:f>IF(AND(E892=1,COUNTIFS($A$7:A892,A892,$B$7:B892,B892,$E$7:E892,1)=1),1,0)</x:f>
        <x:v>0</x:v>
      </x:c>
      <x:c r="J892" s="64" t="str">
        <x:v>Official amendment</x:v>
      </x:c>
      <x:c r="K892" s="62" t="str">
        <x:v>Named signatories to tabled amendment</x:v>
      </x:c>
      <x:c r="L892" s="55" t="str">
        <x:v>Yes</x:v>
      </x:c>
      <x:c r="M892" s="55" t="str">
        <x:v>PET-MEP-279</x:v>
      </x:c>
    </x:row>
    <x:row r="893" ht="34" customHeight="1">
      <x:c r="A893" s="60" t="str">
        <x:v>Oliver Schenk</x:v>
      </x:c>
      <x:c r="B893" s="60" t="str">
        <x:v>Digital Omnibus</x:v>
      </x:c>
      <x:c r="C893" s="61" t="str">
        <x:v>Amendment 1410; Article 3 – paragraph 1 – point 15 Regulation (EU) 2016/679 Article 88a – paragraph 3 – point db</x:v>
      </x:c>
      <x:c r="D893" s="65" t="n">
        <x:f>IF(INDEX('MEP amendments'!$AE$7:$AE$315,MATCH($M893,'MEP amendments'!$AD$7:$AD$315,0))=1,INDEX('MEP amendments'!$P$7:$P$315,MATCH($M893,'MEP amendments'!$AD$7:$AD$315,0)),"")</x:f>
        <x:v>2</x:v>
      </x:c>
      <x:c r="E893" s="60" t="n">
        <x:f>IF(AND(ISNUMBER(D893),INDEX('MEP amendments'!$T$7:$T$315,MATCH($M893,'MEP amendments'!$AD$7:$AD$315,0))="Yes"),1,0)</x:f>
        <x:v>1</x:v>
      </x:c>
      <x:c r="F893" s="60" t="str">
        <x:f>INDEX('MEP amendments'!$S$7:$S$315,MATCH($M893,'MEP amendments'!$AD$7:$AD$315,0))</x:f>
        <x:v>High</x:v>
      </x:c>
      <x:c r="G893" s="60" t="n">
        <x:f>COUNTIFS($A$7:$A$1047,A893,$B$7:$B$1047,B893,$E$7:$E$1047,1)</x:f>
        <x:v>11</x:v>
      </x:c>
      <x:c r="H893" s="67" t="n">
        <x:f>IF(E893=1,D893/G893,"")</x:f>
        <x:v>0.18181818181818182</x:v>
      </x:c>
      <x:c r="I893" s="60" t="n">
        <x:f>IF(AND(E893=1,COUNTIFS($A$7:A893,A893,$B$7:B893,B893,$E$7:E893,1)=1),1,0)</x:f>
        <x:v>0</x:v>
      </x:c>
      <x:c r="J893" s="63" t="str">
        <x:v>Official amendment</x:v>
      </x:c>
      <x:c r="K893" s="61" t="str">
        <x:v>Named signatories to tabled amendment</x:v>
      </x:c>
      <x:c r="L893" s="60" t="str">
        <x:v>Yes</x:v>
      </x:c>
      <x:c r="M893" s="60" t="str">
        <x:v>PET-MEP-281</x:v>
      </x:c>
    </x:row>
    <x:row r="894" ht="34" customHeight="1">
      <x:c r="A894" s="55" t="str">
        <x:v>Oliver Schenk</x:v>
      </x:c>
      <x:c r="B894" s="55" t="str">
        <x:v>Digital Omnibus</x:v>
      </x:c>
      <x:c r="C894" s="62" t="str">
        <x:v>Amendment 1721; Article 5 of proposal; ePrivacy Directive Article 5(3), introductory amendment; justification</x:v>
      </x:c>
      <x:c r="D894" s="66" t="str">
        <x:f>IF(INDEX('MEP amendments'!$AE$7:$AE$315,MATCH($M894,'MEP amendments'!$AD$7:$AD$315,0))=1,INDEX('MEP amendments'!$P$7:$P$315,MATCH($M894,'MEP amendments'!$AD$7:$AD$315,0)),"")</x:f>
      </x:c>
      <x:c r="E894" s="55" t="n">
        <x:f>IF(AND(ISNUMBER(D894),INDEX('MEP amendments'!$T$7:$T$315,MATCH($M894,'MEP amendments'!$AD$7:$AD$315,0))="Yes"),1,0)</x:f>
        <x:v>0</x:v>
      </x:c>
      <x:c r="F894" s="55" t="str">
        <x:f>INDEX('MEP amendments'!$S$7:$S$315,MATCH($M894,'MEP amendments'!$AD$7:$AD$315,0))</x:f>
        <x:v>Low</x:v>
      </x:c>
      <x:c r="G894" s="55" t="n">
        <x:f>COUNTIFS($A$7:$A$1047,A894,$B$7:$B$1047,B894,$E$7:$E$1047,1)</x:f>
        <x:v>11</x:v>
      </x:c>
      <x:c r="H894" s="68" t="str">
        <x:f>IF(E894=1,D894/G894,"")</x:f>
      </x:c>
      <x:c r="I894" s="55" t="n">
        <x:f>IF(AND(E894=1,COUNTIFS($A$7:A894,A894,$B$7:B894,B894,$E$7:E894,1)=1),1,0)</x:f>
        <x:v>0</x:v>
      </x:c>
      <x:c r="J894" s="64" t="str">
        <x:v>Official amendment</x:v>
      </x:c>
      <x:c r="K894" s="62" t="str">
        <x:v>Named signatories to tabled amendment</x:v>
      </x:c>
      <x:c r="L894" s="55" t="str">
        <x:v>No</x:v>
      </x:c>
      <x:c r="M894" s="55" t="str">
        <x:v>PET-MEP-308</x:v>
      </x:c>
    </x:row>
    <x:row r="895" ht="34" customHeight="1">
      <x:c r="A895" s="60" t="str">
        <x:v>Oliver Schenk</x:v>
      </x:c>
      <x:c r="B895" s="60" t="str">
        <x:v>Digital Omnibus</x:v>
      </x:c>
      <x:c r="C895" s="61" t="str">
        <x:v>Amendment 1730; Article 5 of proposal; ePrivacy Directive Article 5(3), new second subparagraph; justification</x:v>
      </x:c>
      <x:c r="D895" s="65" t="str">
        <x:f>IF(INDEX('MEP amendments'!$AE$7:$AE$315,MATCH($M895,'MEP amendments'!$AD$7:$AD$315,0))=1,INDEX('MEP amendments'!$P$7:$P$315,MATCH($M895,'MEP amendments'!$AD$7:$AD$315,0)),"")</x:f>
      </x:c>
      <x:c r="E895" s="60" t="n">
        <x:f>IF(AND(ISNUMBER(D895),INDEX('MEP amendments'!$T$7:$T$315,MATCH($M895,'MEP amendments'!$AD$7:$AD$315,0))="Yes"),1,0)</x:f>
        <x:v>0</x:v>
      </x:c>
      <x:c r="F895" s="60" t="str">
        <x:f>INDEX('MEP amendments'!$S$7:$S$315,MATCH($M895,'MEP amendments'!$AD$7:$AD$315,0))</x:f>
        <x:v>Low</x:v>
      </x:c>
      <x:c r="G895" s="60" t="n">
        <x:f>COUNTIFS($A$7:$A$1047,A895,$B$7:$B$1047,B895,$E$7:$E$1047,1)</x:f>
        <x:v>11</x:v>
      </x:c>
      <x:c r="H895" s="67" t="str">
        <x:f>IF(E895=1,D895/G895,"")</x:f>
      </x:c>
      <x:c r="I895" s="60" t="n">
        <x:f>IF(AND(E895=1,COUNTIFS($A$7:A895,A895,$B$7:B895,B895,$E$7:E895,1)=1),1,0)</x:f>
        <x:v>0</x:v>
      </x:c>
      <x:c r="J895" s="63" t="str">
        <x:v>Official amendment</x:v>
      </x:c>
      <x:c r="K895" s="61" t="str">
        <x:v>Named signatories to tabled amendment</x:v>
      </x:c>
      <x:c r="L895" s="60" t="str">
        <x:v>No</x:v>
      </x:c>
      <x:c r="M895" s="60" t="str">
        <x:v>PET-MEP-309</x:v>
      </x:c>
    </x:row>
    <x:row r="896" ht="34" customHeight="1">
      <x:c r="A896" s="55" t="str">
        <x:v>Oliver Schenk</x:v>
      </x:c>
      <x:c r="B896" s="55" t="str">
        <x:v>Digital Omnibus</x:v>
      </x:c>
      <x:c r="C896" s="62" t="str">
        <x:v>Amendment 1732; Article 5 of proposal; ePrivacy Directive Article 6; justification</x:v>
      </x:c>
      <x:c r="D896" s="66" t="str">
        <x:f>IF(INDEX('MEP amendments'!$AE$7:$AE$315,MATCH($M896,'MEP amendments'!$AD$7:$AD$315,0))=1,INDEX('MEP amendments'!$P$7:$P$315,MATCH($M896,'MEP amendments'!$AD$7:$AD$315,0)),"")</x:f>
      </x:c>
      <x:c r="E896" s="55" t="n">
        <x:f>IF(AND(ISNUMBER(D896),INDEX('MEP amendments'!$T$7:$T$315,MATCH($M896,'MEP amendments'!$AD$7:$AD$315,0))="Yes"),1,0)</x:f>
        <x:v>0</x:v>
      </x:c>
      <x:c r="F896" s="55" t="str">
        <x:f>INDEX('MEP amendments'!$S$7:$S$315,MATCH($M896,'MEP amendments'!$AD$7:$AD$315,0))</x:f>
        <x:v>Low</x:v>
      </x:c>
      <x:c r="G896" s="55" t="n">
        <x:f>COUNTIFS($A$7:$A$1047,A896,$B$7:$B$1047,B896,$E$7:$E$1047,1)</x:f>
        <x:v>11</x:v>
      </x:c>
      <x:c r="H896" s="68" t="str">
        <x:f>IF(E896=1,D896/G896,"")</x:f>
      </x:c>
      <x:c r="I896" s="55" t="n">
        <x:f>IF(AND(E896=1,COUNTIFS($A$7:A896,A896,$B$7:B896,B896,$E$7:E896,1)=1),1,0)</x:f>
        <x:v>0</x:v>
      </x:c>
      <x:c r="J896" s="64" t="str">
        <x:v>Official amendment</x:v>
      </x:c>
      <x:c r="K896" s="62" t="str">
        <x:v>Named signatories to tabled amendment</x:v>
      </x:c>
      <x:c r="L896" s="55" t="str">
        <x:v>No</x:v>
      </x:c>
      <x:c r="M896" s="55" t="str">
        <x:v>PET-MEP-310</x:v>
      </x:c>
    </x:row>
    <x:row r="897" ht="34" customHeight="1">
      <x:c r="A897" s="60" t="str">
        <x:v>Oliver Schenk</x:v>
      </x:c>
      <x:c r="B897" s="60" t="str">
        <x:v>Digital Omnibus</x:v>
      </x:c>
      <x:c r="C897" s="61" t="str">
        <x:v>Amendment 1733; Article 5 of proposal; ePrivacy Directive Article 9; justification</x:v>
      </x:c>
      <x:c r="D897" s="65" t="str">
        <x:f>IF(INDEX('MEP amendments'!$AE$7:$AE$315,MATCH($M897,'MEP amendments'!$AD$7:$AD$315,0))=1,INDEX('MEP amendments'!$P$7:$P$315,MATCH($M897,'MEP amendments'!$AD$7:$AD$315,0)),"")</x:f>
      </x:c>
      <x:c r="E897" s="60" t="n">
        <x:f>IF(AND(ISNUMBER(D897),INDEX('MEP amendments'!$T$7:$T$315,MATCH($M897,'MEP amendments'!$AD$7:$AD$315,0))="Yes"),1,0)</x:f>
        <x:v>0</x:v>
      </x:c>
      <x:c r="F897" s="60" t="str">
        <x:f>INDEX('MEP amendments'!$S$7:$S$315,MATCH($M897,'MEP amendments'!$AD$7:$AD$315,0))</x:f>
        <x:v>Low</x:v>
      </x:c>
      <x:c r="G897" s="60" t="n">
        <x:f>COUNTIFS($A$7:$A$1047,A897,$B$7:$B$1047,B897,$E$7:$E$1047,1)</x:f>
        <x:v>11</x:v>
      </x:c>
      <x:c r="H897" s="67" t="str">
        <x:f>IF(E897=1,D897/G897,"")</x:f>
      </x:c>
      <x:c r="I897" s="60" t="n">
        <x:f>IF(AND(E897=1,COUNTIFS($A$7:A897,A897,$B$7:B897,B897,$E$7:E897,1)=1),1,0)</x:f>
        <x:v>0</x:v>
      </x:c>
      <x:c r="J897" s="63" t="str">
        <x:v>Official amendment</x:v>
      </x:c>
      <x:c r="K897" s="61" t="str">
        <x:v>Named signatories to tabled amendment</x:v>
      </x:c>
      <x:c r="L897" s="60" t="str">
        <x:v>No</x:v>
      </x:c>
      <x:c r="M897" s="60" t="str">
        <x:v>PET-MEP-311</x:v>
      </x:c>
    </x:row>
    <x:row r="898" ht="34" customHeight="1">
      <x:c r="A898" s="55" t="str">
        <x:v>Oliver Schenk</x:v>
      </x:c>
      <x:c r="B898" s="55" t="str">
        <x:v>Digital Omnibus</x:v>
      </x:c>
      <x:c r="C898" s="62" t="str">
        <x:v>Amendment 1735; Article 5 of proposal; ePrivacy Directive Article 13; justification</x:v>
      </x:c>
      <x:c r="D898" s="66" t="str">
        <x:f>IF(INDEX('MEP amendments'!$AE$7:$AE$315,MATCH($M898,'MEP amendments'!$AD$7:$AD$315,0))=1,INDEX('MEP amendments'!$P$7:$P$315,MATCH($M898,'MEP amendments'!$AD$7:$AD$315,0)),"")</x:f>
      </x:c>
      <x:c r="E898" s="55" t="n">
        <x:f>IF(AND(ISNUMBER(D898),INDEX('MEP amendments'!$T$7:$T$315,MATCH($M898,'MEP amendments'!$AD$7:$AD$315,0))="Yes"),1,0)</x:f>
        <x:v>0</x:v>
      </x:c>
      <x:c r="F898" s="55" t="str">
        <x:f>INDEX('MEP amendments'!$S$7:$S$315,MATCH($M898,'MEP amendments'!$AD$7:$AD$315,0))</x:f>
        <x:v>Low</x:v>
      </x:c>
      <x:c r="G898" s="55" t="n">
        <x:f>COUNTIFS($A$7:$A$1047,A898,$B$7:$B$1047,B898,$E$7:$E$1047,1)</x:f>
        <x:v>11</x:v>
      </x:c>
      <x:c r="H898" s="68" t="str">
        <x:f>IF(E898=1,D898/G898,"")</x:f>
      </x:c>
      <x:c r="I898" s="55" t="n">
        <x:f>IF(AND(E898=1,COUNTIFS($A$7:A898,A898,$B$7:B898,B898,$E$7:E898,1)=1),1,0)</x:f>
        <x:v>0</x:v>
      </x:c>
      <x:c r="J898" s="64" t="str">
        <x:v>Official amendment</x:v>
      </x:c>
      <x:c r="K898" s="62" t="str">
        <x:v>Named signatories to tabled amendment</x:v>
      </x:c>
      <x:c r="L898" s="55" t="str">
        <x:v>No</x:v>
      </x:c>
      <x:c r="M898" s="55" t="str">
        <x:v>PET-MEP-312</x:v>
      </x:c>
    </x:row>
    <x:row r="899" ht="34" customHeight="1">
      <x:c r="A899" s="60" t="str">
        <x:v>Ondřej Knotek</x:v>
      </x:c>
      <x:c r="B899" s="60" t="str">
        <x:v>Digital Omnibus</x:v>
      </x:c>
      <x:c r="C899" s="61" t="str">
        <x:v>Amendment 279 — Recital 31</x:v>
      </x:c>
      <x:c r="D899" s="65" t="n">
        <x:f>IF(INDEX('MEP amendments'!$AE$7:$AE$315,MATCH($M899,'MEP amendments'!$AD$7:$AD$315,0))=1,INDEX('MEP amendments'!$P$7:$P$315,MATCH($M899,'MEP amendments'!$AD$7:$AD$315,0)),"")</x:f>
        <x:v>0</x:v>
      </x:c>
      <x:c r="E899" s="60" t="n">
        <x:f>IF(AND(ISNUMBER(D899),INDEX('MEP amendments'!$T$7:$T$315,MATCH($M899,'MEP amendments'!$AD$7:$AD$315,0))="Yes"),1,0)</x:f>
        <x:v>1</x:v>
      </x:c>
      <x:c r="F899" s="60" t="str">
        <x:f>INDEX('MEP amendments'!$S$7:$S$315,MATCH($M899,'MEP amendments'!$AD$7:$AD$315,0))</x:f>
        <x:v>High</x:v>
      </x:c>
      <x:c r="G899" s="60" t="n">
        <x:f>COUNTIFS($A$7:$A$1047,A899,$B$7:$B$1047,B899,$E$7:$E$1047,1)</x:f>
        <x:v>1</x:v>
      </x:c>
      <x:c r="H899" s="67" t="n">
        <x:f>IF(E899=1,D899/G899,"")</x:f>
        <x:v>0</x:v>
      </x:c>
      <x:c r="I899" s="60" t="n">
        <x:f>IF(AND(E899=1,COUNTIFS($A$7:A899,A899,$B$7:B899,B899,$E$7:E899,1)=1),1,0)</x:f>
        <x:v>1</x:v>
      </x:c>
      <x:c r="J899" s="63" t="str">
        <x:v>Official amendment</x:v>
      </x:c>
      <x:c r="K899" s="61" t="str">
        <x:v>Named signatory to tabled amendment</x:v>
      </x:c>
      <x:c r="L899" s="60" t="str">
        <x:v>No</x:v>
      </x:c>
      <x:c r="M899" s="60" t="str">
        <x:v>PET-MEP-126</x:v>
      </x:c>
    </x:row>
    <x:row r="900" ht="34" customHeight="1">
      <x:c r="A900" s="55" t="str">
        <x:v>Ondřej Krutílek</x:v>
      </x:c>
      <x:c r="B900" s="55" t="str">
        <x:v>Digital Omnibus</x:v>
      </x:c>
      <x:c r="C900" s="62" t="str">
        <x:v>Amendment 278 — Recital 31</x:v>
      </x:c>
      <x:c r="D900" s="66" t="n">
        <x:f>IF(INDEX('MEP amendments'!$AE$7:$AE$315,MATCH($M900,'MEP amendments'!$AD$7:$AD$315,0))=1,INDEX('MEP amendments'!$P$7:$P$315,MATCH($M900,'MEP amendments'!$AD$7:$AD$315,0)),"")</x:f>
        <x:v>0</x:v>
      </x:c>
      <x:c r="E900" s="55" t="n">
        <x:f>IF(AND(ISNUMBER(D900),INDEX('MEP amendments'!$T$7:$T$315,MATCH($M900,'MEP amendments'!$AD$7:$AD$315,0))="Yes"),1,0)</x:f>
        <x:v>1</x:v>
      </x:c>
      <x:c r="F900" s="55" t="str">
        <x:f>INDEX('MEP amendments'!$S$7:$S$315,MATCH($M900,'MEP amendments'!$AD$7:$AD$315,0))</x:f>
        <x:v>High</x:v>
      </x:c>
      <x:c r="G900" s="55" t="n">
        <x:f>COUNTIFS($A$7:$A$1047,A900,$B$7:$B$1047,B900,$E$7:$E$1047,1)</x:f>
        <x:v>4</x:v>
      </x:c>
      <x:c r="H900" s="68" t="n">
        <x:f>IF(E900=1,D900/G900,"")</x:f>
        <x:v>0</x:v>
      </x:c>
      <x:c r="I900" s="55" t="n">
        <x:f>IF(AND(E900=1,COUNTIFS($A$7:A900,A900,$B$7:B900,B900,$E$7:E900,1)=1),1,0)</x:f>
        <x:v>1</x:v>
      </x:c>
      <x:c r="J900" s="64" t="str">
        <x:v>Official amendment</x:v>
      </x:c>
      <x:c r="K900" s="62" t="str">
        <x:v>Named signatory to tabled amendment</x:v>
      </x:c>
      <x:c r="L900" s="55" t="str">
        <x:v>No</x:v>
      </x:c>
      <x:c r="M900" s="55" t="str">
        <x:v>PET-MEP-125</x:v>
      </x:c>
    </x:row>
    <x:row r="901" ht="34" customHeight="1">
      <x:c r="A901" s="60" t="str">
        <x:v>Ondřej Krutílek</x:v>
      </x:c>
      <x:c r="B901" s="60" t="str">
        <x:v>Digital Omnibus</x:v>
      </x:c>
      <x:c r="C901" s="61" t="str">
        <x:v>Proposed GDPR Article 41a(1); proposal Article 3(1)(10)</x:v>
      </x:c>
      <x:c r="D901" s="65" t="n">
        <x:f>IF(INDEX('MEP amendments'!$AE$7:$AE$315,MATCH($M901,'MEP amendments'!$AD$7:$AD$315,0))=1,INDEX('MEP amendments'!$P$7:$P$315,MATCH($M901,'MEP amendments'!$AD$7:$AD$315,0)),"")</x:f>
        <x:v>0</x:v>
      </x:c>
      <x:c r="E901" s="60" t="n">
        <x:f>IF(AND(ISNUMBER(D901),INDEX('MEP amendments'!$T$7:$T$315,MATCH($M901,'MEP amendments'!$AD$7:$AD$315,0))="Yes"),1,0)</x:f>
        <x:v>1</x:v>
      </x:c>
      <x:c r="F901" s="60" t="str">
        <x:f>INDEX('MEP amendments'!$S$7:$S$315,MATCH($M901,'MEP amendments'!$AD$7:$AD$315,0))</x:f>
        <x:v>High</x:v>
      </x:c>
      <x:c r="G901" s="60" t="n">
        <x:f>COUNTIFS($A$7:$A$1047,A901,$B$7:$B$1047,B901,$E$7:$E$1047,1)</x:f>
        <x:v>4</x:v>
      </x:c>
      <x:c r="H901" s="67" t="n">
        <x:f>IF(E901=1,D901/G901,"")</x:f>
        <x:v>0</x:v>
      </x:c>
      <x:c r="I901" s="60" t="n">
        <x:f>IF(AND(E901=1,COUNTIFS($A$7:A901,A901,$B$7:B901,B901,$E$7:E901,1)=1),1,0)</x:f>
        <x:v>0</x:v>
      </x:c>
      <x:c r="J901" s="63" t="str">
        <x:v>Official amendment</x:v>
      </x:c>
      <x:c r="K901" s="61" t="str">
        <x:v>Named individual proposer</x:v>
      </x:c>
      <x:c r="L901" s="60" t="str">
        <x:v>No</x:v>
      </x:c>
      <x:c r="M901" s="60" t="str">
        <x:v>PET-MEP-226</x:v>
      </x:c>
    </x:row>
    <x:row r="902" ht="34" customHeight="1">
      <x:c r="A902" s="55" t="str">
        <x:v>Ondřej Krutílek</x:v>
      </x:c>
      <x:c r="B902" s="55" t="str">
        <x:v>Digital Omnibus</x:v>
      </x:c>
      <x:c r="C902" s="62" t="str">
        <x:v>Amendment 1274; Article 3 – paragraph 1 – point 10 Regulation (EU) 2016/679 Article 41a – paragraph 2 – point b</x:v>
      </x:c>
      <x:c r="D902" s="66" t="n">
        <x:f>IF(INDEX('MEP amendments'!$AE$7:$AE$315,MATCH($M902,'MEP amendments'!$AD$7:$AD$315,0))=1,INDEX('MEP amendments'!$P$7:$P$315,MATCH($M902,'MEP amendments'!$AD$7:$AD$315,0)),"")</x:f>
        <x:v>0</x:v>
      </x:c>
      <x:c r="E902" s="55" t="n">
        <x:f>IF(AND(ISNUMBER(D902),INDEX('MEP amendments'!$T$7:$T$315,MATCH($M902,'MEP amendments'!$AD$7:$AD$315,0))="Yes"),1,0)</x:f>
        <x:v>1</x:v>
      </x:c>
      <x:c r="F902" s="55" t="str">
        <x:f>INDEX('MEP amendments'!$S$7:$S$315,MATCH($M902,'MEP amendments'!$AD$7:$AD$315,0))</x:f>
        <x:v>High</x:v>
      </x:c>
      <x:c r="G902" s="55" t="n">
        <x:f>COUNTIFS($A$7:$A$1047,A902,$B$7:$B$1047,B902,$E$7:$E$1047,1)</x:f>
        <x:v>4</x:v>
      </x:c>
      <x:c r="H902" s="68" t="n">
        <x:f>IF(E902=1,D902/G902,"")</x:f>
        <x:v>0</x:v>
      </x:c>
      <x:c r="I902" s="55" t="n">
        <x:f>IF(AND(E902=1,COUNTIFS($A$7:A902,A902,$B$7:B902,B902,$E$7:E902,1)=1),1,0)</x:f>
        <x:v>0</x:v>
      </x:c>
      <x:c r="J902" s="64" t="str">
        <x:v>Official amendment</x:v>
      </x:c>
      <x:c r="K902" s="62" t="str">
        <x:v>Named signatories to tabled amendment</x:v>
      </x:c>
      <x:c r="L902" s="55" t="str">
        <x:v>No</x:v>
      </x:c>
      <x:c r="M902" s="55" t="str">
        <x:v>PET-MEP-245</x:v>
      </x:c>
    </x:row>
    <x:row r="903" ht="34" customHeight="1">
      <x:c r="A903" s="60" t="str">
        <x:v>Ondřej Krutílek</x:v>
      </x:c>
      <x:c r="B903" s="60" t="str">
        <x:v>Digital Omnibus</x:v>
      </x:c>
      <x:c r="C903" s="61" t="str">
        <x:v>Amendment 1712; Article 5(1)(1a); ePrivacy Directive Article 5(3)</x:v>
      </x:c>
      <x:c r="D903" s="65" t="n">
        <x:f>IF(INDEX('MEP amendments'!$AE$7:$AE$315,MATCH($M903,'MEP amendments'!$AD$7:$AD$315,0))=1,INDEX('MEP amendments'!$P$7:$P$315,MATCH($M903,'MEP amendments'!$AD$7:$AD$315,0)),"")</x:f>
        <x:v>1</x:v>
      </x:c>
      <x:c r="E903" s="60" t="n">
        <x:f>IF(AND(ISNUMBER(D903),INDEX('MEP amendments'!$T$7:$T$315,MATCH($M903,'MEP amendments'!$AD$7:$AD$315,0))="Yes"),1,0)</x:f>
        <x:v>1</x:v>
      </x:c>
      <x:c r="F903" s="60" t="str">
        <x:f>INDEX('MEP amendments'!$S$7:$S$315,MATCH($M903,'MEP amendments'!$AD$7:$AD$315,0))</x:f>
        <x:v>High</x:v>
      </x:c>
      <x:c r="G903" s="60" t="n">
        <x:f>COUNTIFS($A$7:$A$1047,A903,$B$7:$B$1047,B903,$E$7:$E$1047,1)</x:f>
        <x:v>4</x:v>
      </x:c>
      <x:c r="H903" s="67" t="n">
        <x:f>IF(E903=1,D903/G903,"")</x:f>
        <x:v>0.25</x:v>
      </x:c>
      <x:c r="I903" s="60" t="n">
        <x:f>IF(AND(E903=1,COUNTIFS($A$7:A903,A903,$B$7:B903,B903,$E$7:E903,1)=1),1,0)</x:f>
        <x:v>0</x:v>
      </x:c>
      <x:c r="J903" s="63" t="str">
        <x:v>Official amendment</x:v>
      </x:c>
      <x:c r="K903" s="61" t="str">
        <x:v>Named signatories to tabled amendment</x:v>
      </x:c>
      <x:c r="L903" s="60" t="str">
        <x:v>No</x:v>
      </x:c>
      <x:c r="M903" s="60" t="str">
        <x:v>PET-MEP-304</x:v>
      </x:c>
    </x:row>
    <x:row r="904" ht="34" customHeight="1">
      <x:c r="A904" s="55" t="str">
        <x:v>Paolo Inselvini</x:v>
      </x:c>
      <x:c r="B904" s="55" t="str">
        <x:v>Digital Omnibus</x:v>
      </x:c>
      <x:c r="C904" s="62" t="str">
        <x:v>Amendment 218 — Recital 27</x:v>
      </x:c>
      <x:c r="D904" s="66" t="n">
        <x:f>IF(INDEX('MEP amendments'!$AE$7:$AE$315,MATCH($M904,'MEP amendments'!$AD$7:$AD$315,0))=1,INDEX('MEP amendments'!$P$7:$P$315,MATCH($M904,'MEP amendments'!$AD$7:$AD$315,0)),"")</x:f>
        <x:v>0</x:v>
      </x:c>
      <x:c r="E904" s="55" t="n">
        <x:f>IF(AND(ISNUMBER(D904),INDEX('MEP amendments'!$T$7:$T$315,MATCH($M904,'MEP amendments'!$AD$7:$AD$315,0))="Yes"),1,0)</x:f>
        <x:v>1</x:v>
      </x:c>
      <x:c r="F904" s="55" t="str">
        <x:f>INDEX('MEP amendments'!$S$7:$S$315,MATCH($M904,'MEP amendments'!$AD$7:$AD$315,0))</x:f>
        <x:v>High</x:v>
      </x:c>
      <x:c r="G904" s="55" t="n">
        <x:f>COUNTIFS($A$7:$A$1047,A904,$B$7:$B$1047,B904,$E$7:$E$1047,1)</x:f>
        <x:v>1</x:v>
      </x:c>
      <x:c r="H904" s="68" t="n">
        <x:f>IF(E904=1,D904/G904,"")</x:f>
        <x:v>0</x:v>
      </x:c>
      <x:c r="I904" s="55" t="n">
        <x:f>IF(AND(E904=1,COUNTIFS($A$7:A904,A904,$B$7:B904,B904,$E$7:E904,1)=1),1,0)</x:f>
        <x:v>1</x:v>
      </x:c>
      <x:c r="J904" s="64" t="str">
        <x:v>Official amendment</x:v>
      </x:c>
      <x:c r="K904" s="62" t="str">
        <x:v>Named signatory to tabled amendment</x:v>
      </x:c>
      <x:c r="L904" s="55" t="str">
        <x:v>No</x:v>
      </x:c>
      <x:c r="M904" s="55" t="str">
        <x:v>PET-MEP-101</x:v>
      </x:c>
    </x:row>
    <x:row r="905" ht="34" customHeight="1">
      <x:c r="A905" s="60" t="str">
        <x:v>Paulo Cunha</x:v>
      </x:c>
      <x:c r="B905" s="60" t="str">
        <x:v>Digital Omnibus</x:v>
      </x:c>
      <x:c r="C905" s="61" t="str">
        <x:v>Amendment 1410; Article 3 – paragraph 1 – point 15 Regulation (EU) 2016/679 Article 88a – paragraph 3 – point db</x:v>
      </x:c>
      <x:c r="D905" s="65" t="n">
        <x:f>IF(INDEX('MEP amendments'!$AE$7:$AE$315,MATCH($M905,'MEP amendments'!$AD$7:$AD$315,0))=1,INDEX('MEP amendments'!$P$7:$P$315,MATCH($M905,'MEP amendments'!$AD$7:$AD$315,0)),"")</x:f>
        <x:v>2</x:v>
      </x:c>
      <x:c r="E905" s="60" t="n">
        <x:f>IF(AND(ISNUMBER(D905),INDEX('MEP amendments'!$T$7:$T$315,MATCH($M905,'MEP amendments'!$AD$7:$AD$315,0))="Yes"),1,0)</x:f>
        <x:v>1</x:v>
      </x:c>
      <x:c r="F905" s="60" t="str">
        <x:f>INDEX('MEP amendments'!$S$7:$S$315,MATCH($M905,'MEP amendments'!$AD$7:$AD$315,0))</x:f>
        <x:v>High</x:v>
      </x:c>
      <x:c r="G905" s="60" t="n">
        <x:f>COUNTIFS($A$7:$A$1047,A905,$B$7:$B$1047,B905,$E$7:$E$1047,1)</x:f>
        <x:v>1</x:v>
      </x:c>
      <x:c r="H905" s="67" t="n">
        <x:f>IF(E905=1,D905/G905,"")</x:f>
        <x:v>2</x:v>
      </x:c>
      <x:c r="I905" s="60" t="n">
        <x:f>IF(AND(E905=1,COUNTIFS($A$7:A905,A905,$B$7:B905,B905,$E$7:E905,1)=1),1,0)</x:f>
        <x:v>1</x:v>
      </x:c>
      <x:c r="J905" s="63" t="str">
        <x:v>Official amendment</x:v>
      </x:c>
      <x:c r="K905" s="61" t="str">
        <x:v>Named signatories to tabled amendment</x:v>
      </x:c>
      <x:c r="L905" s="60" t="str">
        <x:v>Yes</x:v>
      </x:c>
      <x:c r="M905" s="60" t="str">
        <x:v>PET-MEP-281</x:v>
      </x:c>
    </x:row>
    <x:row r="906" ht="34" customHeight="1">
      <x:c r="A906" s="55" t="str">
        <x:v>Pekka Toveri</x:v>
      </x:c>
      <x:c r="B906" s="55" t="str">
        <x:v>Digital Omnibus</x:v>
      </x:c>
      <x:c r="C906" s="62" t="str">
        <x:v>Amendment 216 — Recital 27</x:v>
      </x:c>
      <x:c r="D906" s="66" t="n">
        <x:f>IF(INDEX('MEP amendments'!$AE$7:$AE$315,MATCH($M906,'MEP amendments'!$AD$7:$AD$315,0))=1,INDEX('MEP amendments'!$P$7:$P$315,MATCH($M906,'MEP amendments'!$AD$7:$AD$315,0)),"")</x:f>
        <x:v>0</x:v>
      </x:c>
      <x:c r="E906" s="55" t="n">
        <x:f>IF(AND(ISNUMBER(D906),INDEX('MEP amendments'!$T$7:$T$315,MATCH($M906,'MEP amendments'!$AD$7:$AD$315,0))="Yes"),1,0)</x:f>
        <x:v>1</x:v>
      </x:c>
      <x:c r="F906" s="55" t="str">
        <x:f>INDEX('MEP amendments'!$S$7:$S$315,MATCH($M906,'MEP amendments'!$AD$7:$AD$315,0))</x:f>
        <x:v>Medium</x:v>
      </x:c>
      <x:c r="G906" s="55" t="n">
        <x:f>COUNTIFS($A$7:$A$1047,A906,$B$7:$B$1047,B906,$E$7:$E$1047,1)</x:f>
        <x:v>4</x:v>
      </x:c>
      <x:c r="H906" s="68" t="n">
        <x:f>IF(E906=1,D906/G906,"")</x:f>
        <x:v>0</x:v>
      </x:c>
      <x:c r="I906" s="55" t="n">
        <x:f>IF(AND(E906=1,COUNTIFS($A$7:A906,A906,$B$7:B906,B906,$E$7:E906,1)=1),1,0)</x:f>
        <x:v>1</x:v>
      </x:c>
      <x:c r="J906" s="64" t="str">
        <x:v>Official amendment</x:v>
      </x:c>
      <x:c r="K906" s="62" t="str">
        <x:v>Named signatory to tabled amendment</x:v>
      </x:c>
      <x:c r="L906" s="55" t="str">
        <x:v>No</x:v>
      </x:c>
      <x:c r="M906" s="55" t="str">
        <x:v>PET-MEP-99</x:v>
      </x:c>
    </x:row>
    <x:row r="907" ht="34" customHeight="1">
      <x:c r="A907" s="60" t="str">
        <x:v>Pekka Toveri</x:v>
      </x:c>
      <x:c r="B907" s="60" t="str">
        <x:v>Digital Omnibus</x:v>
      </x:c>
      <x:c r="C907" s="61" t="str">
        <x:v>New GDPR Article 25a; proposal Article 3(1)(7a)</x:v>
      </x:c>
      <x:c r="D907" s="65" t="n">
        <x:f>IF(INDEX('MEP amendments'!$AE$7:$AE$315,MATCH($M907,'MEP amendments'!$AD$7:$AD$315,0))=1,INDEX('MEP amendments'!$P$7:$P$315,MATCH($M907,'MEP amendments'!$AD$7:$AD$315,0)),"")</x:f>
        <x:v>2</x:v>
      </x:c>
      <x:c r="E907" s="60" t="n">
        <x:f>IF(AND(ISNUMBER(D907),INDEX('MEP amendments'!$T$7:$T$315,MATCH($M907,'MEP amendments'!$AD$7:$AD$315,0))="Yes"),1,0)</x:f>
        <x:v>1</x:v>
      </x:c>
      <x:c r="F907" s="60" t="str">
        <x:f>INDEX('MEP amendments'!$S$7:$S$315,MATCH($M907,'MEP amendments'!$AD$7:$AD$315,0))</x:f>
        <x:v>High</x:v>
      </x:c>
      <x:c r="G907" s="60" t="n">
        <x:f>COUNTIFS($A$7:$A$1047,A907,$B$7:$B$1047,B907,$E$7:$E$1047,1)</x:f>
        <x:v>4</x:v>
      </x:c>
      <x:c r="H907" s="67" t="n">
        <x:f>IF(E907=1,D907/G907,"")</x:f>
        <x:v>0.5</x:v>
      </x:c>
      <x:c r="I907" s="60" t="n">
        <x:f>IF(AND(E907=1,COUNTIFS($A$7:A907,A907,$B$7:B907,B907,$E$7:E907,1)=1),1,0)</x:f>
        <x:v>0</x:v>
      </x:c>
      <x:c r="J907" s="63" t="str">
        <x:v>Official amendment</x:v>
      </x:c>
      <x:c r="K907" s="61" t="str">
        <x:v>Named joint proposers/signatories</x:v>
      </x:c>
      <x:c r="L907" s="60" t="str">
        <x:v>Yes</x:v>
      </x:c>
      <x:c r="M907" s="60" t="str">
        <x:v>PET-MEP-207</x:v>
      </x:c>
    </x:row>
    <x:row r="908" ht="34" customHeight="1">
      <x:c r="A908" s="55" t="str">
        <x:v>Pekka Toveri</x:v>
      </x:c>
      <x:c r="B908" s="55" t="str">
        <x:v>Digital Omnibus</x:v>
      </x:c>
      <x:c r="C908" s="62" t="str">
        <x:v>Amendment 1302; Article 3 – paragraph 1 – point 10 a (new) Regulation (EU) 2016/679 Article 41b (new)</x:v>
      </x:c>
      <x:c r="D908" s="66" t="n">
        <x:f>IF(INDEX('MEP amendments'!$AE$7:$AE$315,MATCH($M908,'MEP amendments'!$AD$7:$AD$315,0))=1,INDEX('MEP amendments'!$P$7:$P$315,MATCH($M908,'MEP amendments'!$AD$7:$AD$315,0)),"")</x:f>
        <x:v>2</x:v>
      </x:c>
      <x:c r="E908" s="55" t="n">
        <x:f>IF(AND(ISNUMBER(D908),INDEX('MEP amendments'!$T$7:$T$315,MATCH($M908,'MEP amendments'!$AD$7:$AD$315,0))="Yes"),1,0)</x:f>
        <x:v>1</x:v>
      </x:c>
      <x:c r="F908" s="55" t="str">
        <x:f>INDEX('MEP amendments'!$S$7:$S$315,MATCH($M908,'MEP amendments'!$AD$7:$AD$315,0))</x:f>
        <x:v>High</x:v>
      </x:c>
      <x:c r="G908" s="55" t="n">
        <x:f>COUNTIFS($A$7:$A$1047,A908,$B$7:$B$1047,B908,$E$7:$E$1047,1)</x:f>
        <x:v>4</x:v>
      </x:c>
      <x:c r="H908" s="68" t="n">
        <x:f>IF(E908=1,D908/G908,"")</x:f>
        <x:v>0.5</x:v>
      </x:c>
      <x:c r="I908" s="55" t="n">
        <x:f>IF(AND(E908=1,COUNTIFS($A$7:A908,A908,$B$7:B908,B908,$E$7:E908,1)=1),1,0)</x:f>
        <x:v>0</x:v>
      </x:c>
      <x:c r="J908" s="64" t="str">
        <x:v>Official amendment</x:v>
      </x:c>
      <x:c r="K908" s="62" t="str">
        <x:v>Named signatories to tabled amendment</x:v>
      </x:c>
      <x:c r="L908" s="55" t="str">
        <x:v>Yes</x:v>
      </x:c>
      <x:c r="M908" s="55" t="str">
        <x:v>PET-MEP-273</x:v>
      </x:c>
    </x:row>
    <x:row r="909" ht="34" customHeight="1">
      <x:c r="A909" s="60" t="str">
        <x:v>Pekka Toveri</x:v>
      </x:c>
      <x:c r="B909" s="60" t="str">
        <x:v>Digital Omnibus</x:v>
      </x:c>
      <x:c r="C909" s="61" t="str">
        <x:v>Amendment 1410; Article 3 – paragraph 1 – point 15 Regulation (EU) 2016/679 Article 88a – paragraph 3 – point db</x:v>
      </x:c>
      <x:c r="D909" s="65" t="n">
        <x:f>IF(INDEX('MEP amendments'!$AE$7:$AE$315,MATCH($M909,'MEP amendments'!$AD$7:$AD$315,0))=1,INDEX('MEP amendments'!$P$7:$P$315,MATCH($M909,'MEP amendments'!$AD$7:$AD$315,0)),"")</x:f>
        <x:v>2</x:v>
      </x:c>
      <x:c r="E909" s="60" t="n">
        <x:f>IF(AND(ISNUMBER(D909),INDEX('MEP amendments'!$T$7:$T$315,MATCH($M909,'MEP amendments'!$AD$7:$AD$315,0))="Yes"),1,0)</x:f>
        <x:v>1</x:v>
      </x:c>
      <x:c r="F909" s="60" t="str">
        <x:f>INDEX('MEP amendments'!$S$7:$S$315,MATCH($M909,'MEP amendments'!$AD$7:$AD$315,0))</x:f>
        <x:v>High</x:v>
      </x:c>
      <x:c r="G909" s="60" t="n">
        <x:f>COUNTIFS($A$7:$A$1047,A909,$B$7:$B$1047,B909,$E$7:$E$1047,1)</x:f>
        <x:v>4</x:v>
      </x:c>
      <x:c r="H909" s="67" t="n">
        <x:f>IF(E909=1,D909/G909,"")</x:f>
        <x:v>0.5</x:v>
      </x:c>
      <x:c r="I909" s="60" t="n">
        <x:f>IF(AND(E909=1,COUNTIFS($A$7:A909,A909,$B$7:B909,B909,$E$7:E909,1)=1),1,0)</x:f>
        <x:v>0</x:v>
      </x:c>
      <x:c r="J909" s="63" t="str">
        <x:v>Official amendment</x:v>
      </x:c>
      <x:c r="K909" s="61" t="str">
        <x:v>Named signatories to tabled amendment</x:v>
      </x:c>
      <x:c r="L909" s="60" t="str">
        <x:v>Yes</x:v>
      </x:c>
      <x:c r="M909" s="60" t="str">
        <x:v>PET-MEP-281</x:v>
      </x:c>
    </x:row>
    <x:row r="910" ht="34" customHeight="1">
      <x:c r="A910" s="55" t="str">
        <x:v>Pernando Barrena Arza</x:v>
      </x:c>
      <x:c r="B910" s="55" t="str">
        <x:v>Digital Omnibus</x:v>
      </x:c>
      <x:c r="C910" s="62" t="str">
        <x:v>Amendment 215 — Recital 27</x:v>
      </x:c>
      <x:c r="D910" s="66" t="str">
        <x:f>IF(INDEX('MEP amendments'!$AE$7:$AE$315,MATCH($M910,'MEP amendments'!$AD$7:$AD$315,0))=1,INDEX('MEP amendments'!$P$7:$P$315,MATCH($M910,'MEP amendments'!$AD$7:$AD$315,0)),"")</x:f>
      </x:c>
      <x:c r="E910" s="55" t="n">
        <x:f>IF(AND(ISNUMBER(D910),INDEX('MEP amendments'!$T$7:$T$315,MATCH($M910,'MEP amendments'!$AD$7:$AD$315,0))="Yes"),1,0)</x:f>
        <x:v>0</x:v>
      </x:c>
      <x:c r="F910" s="55" t="str">
        <x:f>INDEX('MEP amendments'!$S$7:$S$315,MATCH($M910,'MEP amendments'!$AD$7:$AD$315,0))</x:f>
        <x:v>Medium</x:v>
      </x:c>
      <x:c r="G910" s="55" t="n">
        <x:f>COUNTIFS($A$7:$A$1047,A910,$B$7:$B$1047,B910,$E$7:$E$1047,1)</x:f>
        <x:v>2</x:v>
      </x:c>
      <x:c r="H910" s="68" t="str">
        <x:f>IF(E910=1,D910/G910,"")</x:f>
      </x:c>
      <x:c r="I910" s="55" t="n">
        <x:f>IF(AND(E910=1,COUNTIFS($A$7:A910,A910,$B$7:B910,B910,$E$7:E910,1)=1),1,0)</x:f>
        <x:v>0</x:v>
      </x:c>
      <x:c r="J910" s="64" t="str">
        <x:v>Official amendment</x:v>
      </x:c>
      <x:c r="K910" s="62" t="str">
        <x:v>Named signatory to tabled amendment</x:v>
      </x:c>
      <x:c r="L910" s="55" t="str">
        <x:v>No</x:v>
      </x:c>
      <x:c r="M910" s="55" t="str">
        <x:v>PET-MEP-98</x:v>
      </x:c>
    </x:row>
    <x:row r="911" ht="34" customHeight="1">
      <x:c r="A911" s="60" t="str">
        <x:v>Pernando Barrena Arza</x:v>
      </x:c>
      <x:c r="B911" s="60" t="str">
        <x:v>Digital Omnibus</x:v>
      </x:c>
      <x:c r="C911" s="61" t="str">
        <x:v>Amendment 273 — Recital 31</x:v>
      </x:c>
      <x:c r="D911" s="65" t="str">
        <x:f>IF(INDEX('MEP amendments'!$AE$7:$AE$315,MATCH($M911,'MEP amendments'!$AD$7:$AD$315,0))=1,INDEX('MEP amendments'!$P$7:$P$315,MATCH($M911,'MEP amendments'!$AD$7:$AD$315,0)),"")</x:f>
      </x:c>
      <x:c r="E911" s="60" t="n">
        <x:f>IF(AND(ISNUMBER(D911),INDEX('MEP amendments'!$T$7:$T$315,MATCH($M911,'MEP amendments'!$AD$7:$AD$315,0))="Yes"),1,0)</x:f>
        <x:v>0</x:v>
      </x:c>
      <x:c r="F911" s="60" t="str">
        <x:f>INDEX('MEP amendments'!$S$7:$S$315,MATCH($M911,'MEP amendments'!$AD$7:$AD$315,0))</x:f>
        <x:v>Medium</x:v>
      </x:c>
      <x:c r="G911" s="60" t="n">
        <x:f>COUNTIFS($A$7:$A$1047,A911,$B$7:$B$1047,B911,$E$7:$E$1047,1)</x:f>
        <x:v>2</x:v>
      </x:c>
      <x:c r="H911" s="67" t="str">
        <x:f>IF(E911=1,D911/G911,"")</x:f>
      </x:c>
      <x:c r="I911" s="60" t="n">
        <x:f>IF(AND(E911=1,COUNTIFS($A$7:A911,A911,$B$7:B911,B911,$E$7:E911,1)=1),1,0)</x:f>
        <x:v>0</x:v>
      </x:c>
      <x:c r="J911" s="63" t="str">
        <x:v>Official amendment</x:v>
      </x:c>
      <x:c r="K911" s="61" t="str">
        <x:v>Named signatory to tabled amendment</x:v>
      </x:c>
      <x:c r="L911" s="60" t="str">
        <x:v>No</x:v>
      </x:c>
      <x:c r="M911" s="60" t="str">
        <x:v>PET-MEP-120</x:v>
      </x:c>
    </x:row>
    <x:row r="912" ht="34" customHeight="1">
      <x:c r="A912" s="55" t="str">
        <x:v>Pernando Barrena Arza</x:v>
      </x:c>
      <x:c r="B912" s="55" t="str">
        <x:v>Digital Omnibus</x:v>
      </x:c>
      <x:c r="C912" s="62" t="str">
        <x:v>Amendment 312 — Recital 34</x:v>
      </x:c>
      <x:c r="D912" s="66" t="str">
        <x:f>IF(INDEX('MEP amendments'!$AE$7:$AE$315,MATCH($M912,'MEP amendments'!$AD$7:$AD$315,0))=1,INDEX('MEP amendments'!$P$7:$P$315,MATCH($M912,'MEP amendments'!$AD$7:$AD$315,0)),"")</x:f>
      </x:c>
      <x:c r="E912" s="55" t="n">
        <x:f>IF(AND(ISNUMBER(D912),INDEX('MEP amendments'!$T$7:$T$315,MATCH($M912,'MEP amendments'!$AD$7:$AD$315,0))="Yes"),1,0)</x:f>
        <x:v>0</x:v>
      </x:c>
      <x:c r="F912" s="55" t="str">
        <x:f>INDEX('MEP amendments'!$S$7:$S$315,MATCH($M912,'MEP amendments'!$AD$7:$AD$315,0))</x:f>
        <x:v>Medium</x:v>
      </x:c>
      <x:c r="G912" s="55" t="n">
        <x:f>COUNTIFS($A$7:$A$1047,A912,$B$7:$B$1047,B912,$E$7:$E$1047,1)</x:f>
        <x:v>2</x:v>
      </x:c>
      <x:c r="H912" s="68" t="str">
        <x:f>IF(E912=1,D912/G912,"")</x:f>
      </x:c>
      <x:c r="I912" s="55" t="n">
        <x:f>IF(AND(E912=1,COUNTIFS($A$7:A912,A912,$B$7:B912,B912,$E$7:E912,1)=1),1,0)</x:f>
        <x:v>0</x:v>
      </x:c>
      <x:c r="J912" s="64" t="str">
        <x:v>Official amendment</x:v>
      </x:c>
      <x:c r="K912" s="62" t="str">
        <x:v>Named signatory to tabled amendment</x:v>
      </x:c>
      <x:c r="L912" s="55" t="str">
        <x:v>No</x:v>
      </x:c>
      <x:c r="M912" s="55" t="str">
        <x:v>PET-MEP-130</x:v>
      </x:c>
    </x:row>
    <x:row r="913" ht="34" customHeight="1">
      <x:c r="A913" s="60" t="str">
        <x:v>Pernando Barrena Arza</x:v>
      </x:c>
      <x:c r="B913" s="60" t="str">
        <x:v>Digital Omnibus</x:v>
      </x:c>
      <x:c r="C913" s="61" t="str">
        <x:v>Proposed GDPR Article 41a; proposal Article 3(1)(10)</x:v>
      </x:c>
      <x:c r="D913" s="65" t="str">
        <x:f>IF(INDEX('MEP amendments'!$AE$7:$AE$315,MATCH($M913,'MEP amendments'!$AD$7:$AD$315,0))=1,INDEX('MEP amendments'!$P$7:$P$315,MATCH($M913,'MEP amendments'!$AD$7:$AD$315,0)),"")</x:f>
      </x:c>
      <x:c r="E913" s="60" t="n">
        <x:f>IF(AND(ISNUMBER(D913),INDEX('MEP amendments'!$T$7:$T$315,MATCH($M913,'MEP amendments'!$AD$7:$AD$315,0))="Yes"),1,0)</x:f>
        <x:v>0</x:v>
      </x:c>
      <x:c r="F913" s="60" t="str">
        <x:f>INDEX('MEP amendments'!$S$7:$S$315,MATCH($M913,'MEP amendments'!$AD$7:$AD$315,0))</x:f>
        <x:v>Medium</x:v>
      </x:c>
      <x:c r="G913" s="60" t="n">
        <x:f>COUNTIFS($A$7:$A$1047,A913,$B$7:$B$1047,B913,$E$7:$E$1047,1)</x:f>
        <x:v>2</x:v>
      </x:c>
      <x:c r="H913" s="67" t="str">
        <x:f>IF(E913=1,D913/G913,"")</x:f>
      </x:c>
      <x:c r="I913" s="60" t="n">
        <x:f>IF(AND(E913=1,COUNTIFS($A$7:A913,A913,$B$7:B913,B913,$E$7:E913,1)=1),1,0)</x:f>
        <x:v>0</x:v>
      </x:c>
      <x:c r="J913" s="63" t="str">
        <x:v>Official amendment</x:v>
      </x:c>
      <x:c r="K913" s="61" t="str">
        <x:v>Named individual proposer</x:v>
      </x:c>
      <x:c r="L913" s="60" t="str">
        <x:v>No</x:v>
      </x:c>
      <x:c r="M913" s="60" t="str">
        <x:v>PET-MEP-217</x:v>
      </x:c>
    </x:row>
    <x:row r="914" ht="34" customHeight="1">
      <x:c r="A914" s="55" t="str">
        <x:v>Pernando Barrena Arza</x:v>
      </x:c>
      <x:c r="B914" s="55" t="str">
        <x:v>Digital Omnibus</x:v>
      </x:c>
      <x:c r="C914" s="62" t="str">
        <x:v>Amendment 1682; Article 4(1)(8); Regulation (EU) 2018/1725 Article 37(3)</x:v>
      </x:c>
      <x:c r="D914" s="66" t="n">
        <x:f>IF(INDEX('MEP amendments'!$AE$7:$AE$315,MATCH($M914,'MEP amendments'!$AD$7:$AD$315,0))=1,INDEX('MEP amendments'!$P$7:$P$315,MATCH($M914,'MEP amendments'!$AD$7:$AD$315,0)),"")</x:f>
        <x:v>1</x:v>
      </x:c>
      <x:c r="E914" s="55" t="n">
        <x:f>IF(AND(ISNUMBER(D914),INDEX('MEP amendments'!$T$7:$T$315,MATCH($M914,'MEP amendments'!$AD$7:$AD$315,0))="Yes"),1,0)</x:f>
        <x:v>1</x:v>
      </x:c>
      <x:c r="F914" s="55" t="str">
        <x:f>INDEX('MEP amendments'!$S$7:$S$315,MATCH($M914,'MEP amendments'!$AD$7:$AD$315,0))</x:f>
        <x:v>Medium</x:v>
      </x:c>
      <x:c r="G914" s="55" t="n">
        <x:f>COUNTIFS($A$7:$A$1047,A914,$B$7:$B$1047,B914,$E$7:$E$1047,1)</x:f>
        <x:v>2</x:v>
      </x:c>
      <x:c r="H914" s="68" t="n">
        <x:f>IF(E914=1,D914/G914,"")</x:f>
        <x:v>0.5</x:v>
      </x:c>
      <x:c r="I914" s="55" t="n">
        <x:f>IF(AND(E914=1,COUNTIFS($A$7:A914,A914,$B$7:B914,B914,$E$7:E914,1)=1),1,0)</x:f>
        <x:v>1</x:v>
      </x:c>
      <x:c r="J914" s="64" t="str">
        <x:v>Official amendment</x:v>
      </x:c>
      <x:c r="K914" s="62" t="str">
        <x:v>Named signatories to tabled amendment</x:v>
      </x:c>
      <x:c r="L914" s="55" t="str">
        <x:v>No</x:v>
      </x:c>
      <x:c r="M914" s="55" t="str">
        <x:v>PET-MEP-300</x:v>
      </x:c>
    </x:row>
    <x:row r="915" ht="34" customHeight="1">
      <x:c r="A915" s="60" t="str">
        <x:v>Pernando Barrena Arza</x:v>
      </x:c>
      <x:c r="B915" s="60" t="str">
        <x:v>Digital Omnibus</x:v>
      </x:c>
      <x:c r="C915" s="61" t="str">
        <x:v>Amendment 1728; Article 5(1)(2); ePrivacy Directive Article 5(3)</x:v>
      </x:c>
      <x:c r="D915" s="65" t="n">
        <x:f>IF(INDEX('MEP amendments'!$AE$7:$AE$315,MATCH($M915,'MEP amendments'!$AD$7:$AD$315,0))=1,INDEX('MEP amendments'!$P$7:$P$315,MATCH($M915,'MEP amendments'!$AD$7:$AD$315,0)),"")</x:f>
        <x:v>1</x:v>
      </x:c>
      <x:c r="E915" s="60" t="n">
        <x:f>IF(AND(ISNUMBER(D915),INDEX('MEP amendments'!$T$7:$T$315,MATCH($M915,'MEP amendments'!$AD$7:$AD$315,0))="Yes"),1,0)</x:f>
        <x:v>1</x:v>
      </x:c>
      <x:c r="F915" s="60" t="str">
        <x:f>INDEX('MEP amendments'!$S$7:$S$315,MATCH($M915,'MEP amendments'!$AD$7:$AD$315,0))</x:f>
        <x:v>Medium</x:v>
      </x:c>
      <x:c r="G915" s="60" t="n">
        <x:f>COUNTIFS($A$7:$A$1047,A915,$B$7:$B$1047,B915,$E$7:$E$1047,1)</x:f>
        <x:v>2</x:v>
      </x:c>
      <x:c r="H915" s="67" t="n">
        <x:f>IF(E915=1,D915/G915,"")</x:f>
        <x:v>0.5</x:v>
      </x:c>
      <x:c r="I915" s="60" t="n">
        <x:f>IF(AND(E915=1,COUNTIFS($A$7:A915,A915,$B$7:B915,B915,$E$7:E915,1)=1),1,0)</x:f>
        <x:v>0</x:v>
      </x:c>
      <x:c r="J915" s="63" t="str">
        <x:v>Official amendment</x:v>
      </x:c>
      <x:c r="K915" s="61" t="str">
        <x:v>Named signatories to tabled amendment</x:v>
      </x:c>
      <x:c r="L915" s="60" t="str">
        <x:v>No</x:v>
      </x:c>
      <x:c r="M915" s="60" t="str">
        <x:v>PET-MEP-306</x:v>
      </x:c>
    </x:row>
    <x:row r="916" ht="34" customHeight="1">
      <x:c r="A916" s="55" t="str">
        <x:v>Pierre-Romain Thionnet</x:v>
      </x:c>
      <x:c r="B916" s="55" t="str">
        <x:v>Digital Omnibus</x:v>
      </x:c>
      <x:c r="C916" s="62" t="str">
        <x:v>Amendment 99 — Recital 4 a (new)</x:v>
      </x:c>
      <x:c r="D916" s="66" t="n">
        <x:f>IF(INDEX('MEP amendments'!$AE$7:$AE$315,MATCH($M916,'MEP amendments'!$AD$7:$AD$315,0))=1,INDEX('MEP amendments'!$P$7:$P$315,MATCH($M916,'MEP amendments'!$AD$7:$AD$315,0)),"")</x:f>
        <x:v>1</x:v>
      </x:c>
      <x:c r="E916" s="55" t="n">
        <x:f>IF(AND(ISNUMBER(D916),INDEX('MEP amendments'!$T$7:$T$315,MATCH($M916,'MEP amendments'!$AD$7:$AD$315,0))="Yes"),1,0)</x:f>
        <x:v>1</x:v>
      </x:c>
      <x:c r="F916" s="55" t="str">
        <x:f>INDEX('MEP amendments'!$S$7:$S$315,MATCH($M916,'MEP amendments'!$AD$7:$AD$315,0))</x:f>
        <x:v>High</x:v>
      </x:c>
      <x:c r="G916" s="55" t="n">
        <x:f>COUNTIFS($A$7:$A$1047,A916,$B$7:$B$1047,B916,$E$7:$E$1047,1)</x:f>
        <x:v>54</x:v>
      </x:c>
      <x:c r="H916" s="68" t="n">
        <x:f>IF(E916=1,D916/G916,"")</x:f>
        <x:v>0.018518518518518517</x:v>
      </x:c>
      <x:c r="I916" s="55" t="n">
        <x:f>IF(AND(E916=1,COUNTIFS($A$7:A916,A916,$B$7:B916,B916,$E$7:E916,1)=1),1,0)</x:f>
        <x:v>1</x:v>
      </x:c>
      <x:c r="J916" s="64" t="str">
        <x:v>Official amendment</x:v>
      </x:c>
      <x:c r="K916" s="62" t="str">
        <x:v>Named signatory to tabled amendment</x:v>
      </x:c>
      <x:c r="L916" s="55" t="str">
        <x:v>No</x:v>
      </x:c>
      <x:c r="M916" s="55" t="str">
        <x:v>PET-MEP-91</x:v>
      </x:c>
    </x:row>
    <x:row r="917" ht="34" customHeight="1">
      <x:c r="A917" s="60" t="str">
        <x:v>Pierre-Romain Thionnet</x:v>
      </x:c>
      <x:c r="B917" s="60" t="str">
        <x:v>Digital Omnibus</x:v>
      </x:c>
      <x:c r="C917" s="61" t="str">
        <x:v>Amendment 186 — Recital 24 a (new)</x:v>
      </x:c>
      <x:c r="D917" s="65" t="n">
        <x:f>IF(INDEX('MEP amendments'!$AE$7:$AE$315,MATCH($M917,'MEP amendments'!$AD$7:$AD$315,0))=1,INDEX('MEP amendments'!$P$7:$P$315,MATCH($M917,'MEP amendments'!$AD$7:$AD$315,0)),"")</x:f>
        <x:v>2</x:v>
      </x:c>
      <x:c r="E917" s="60" t="n">
        <x:f>IF(AND(ISNUMBER(D917),INDEX('MEP amendments'!$T$7:$T$315,MATCH($M917,'MEP amendments'!$AD$7:$AD$315,0))="Yes"),1,0)</x:f>
        <x:v>1</x:v>
      </x:c>
      <x:c r="F917" s="60" t="str">
        <x:f>INDEX('MEP amendments'!$S$7:$S$315,MATCH($M917,'MEP amendments'!$AD$7:$AD$315,0))</x:f>
        <x:v>High</x:v>
      </x:c>
      <x:c r="G917" s="60" t="n">
        <x:f>COUNTIFS($A$7:$A$1047,A917,$B$7:$B$1047,B917,$E$7:$E$1047,1)</x:f>
        <x:v>54</x:v>
      </x:c>
      <x:c r="H917" s="67" t="n">
        <x:f>IF(E917=1,D917/G917,"")</x:f>
        <x:v>0.037037037037037035</x:v>
      </x:c>
      <x:c r="I917" s="60" t="n">
        <x:f>IF(AND(E917=1,COUNTIFS($A$7:A917,A917,$B$7:B917,B917,$E$7:E917,1)=1),1,0)</x:f>
        <x:v>0</x:v>
      </x:c>
      <x:c r="J917" s="63" t="str">
        <x:v>Official amendment</x:v>
      </x:c>
      <x:c r="K917" s="61" t="str">
        <x:v>Named signatory to tabled amendment</x:v>
      </x:c>
      <x:c r="L917" s="60" t="str">
        <x:v>No</x:v>
      </x:c>
      <x:c r="M917" s="60" t="str">
        <x:v>PET-MEP-92</x:v>
      </x:c>
    </x:row>
    <x:row r="918" ht="34" customHeight="1">
      <x:c r="A918" s="55" t="str">
        <x:v>Pierre-Romain Thionnet</x:v>
      </x:c>
      <x:c r="B918" s="55" t="str">
        <x:v>Digital Omnibus</x:v>
      </x:c>
      <x:c r="C918" s="62" t="str">
        <x:v>Amendment 188 — Recital 24 b (new)</x:v>
      </x:c>
      <x:c r="D918" s="66" t="n">
        <x:f>IF(INDEX('MEP amendments'!$AE$7:$AE$315,MATCH($M918,'MEP amendments'!$AD$7:$AD$315,0))=1,INDEX('MEP amendments'!$P$7:$P$315,MATCH($M918,'MEP amendments'!$AD$7:$AD$315,0)),"")</x:f>
        <x:v>1</x:v>
      </x:c>
      <x:c r="E918" s="55" t="n">
        <x:f>IF(AND(ISNUMBER(D918),INDEX('MEP amendments'!$T$7:$T$315,MATCH($M918,'MEP amendments'!$AD$7:$AD$315,0))="Yes"),1,0)</x:f>
        <x:v>1</x:v>
      </x:c>
      <x:c r="F918" s="55" t="str">
        <x:f>INDEX('MEP amendments'!$S$7:$S$315,MATCH($M918,'MEP amendments'!$AD$7:$AD$315,0))</x:f>
        <x:v>High</x:v>
      </x:c>
      <x:c r="G918" s="55" t="n">
        <x:f>COUNTIFS($A$7:$A$1047,A918,$B$7:$B$1047,B918,$E$7:$E$1047,1)</x:f>
        <x:v>54</x:v>
      </x:c>
      <x:c r="H918" s="68" t="n">
        <x:f>IF(E918=1,D918/G918,"")</x:f>
        <x:v>0.018518518518518517</x:v>
      </x:c>
      <x:c r="I918" s="55" t="n">
        <x:f>IF(AND(E918=1,COUNTIFS($A$7:A918,A918,$B$7:B918,B918,$E$7:E918,1)=1),1,0)</x:f>
        <x:v>0</x:v>
      </x:c>
      <x:c r="J918" s="64" t="str">
        <x:v>Official amendment</x:v>
      </x:c>
      <x:c r="K918" s="62" t="str">
        <x:v>Named signatory to tabled amendment</x:v>
      </x:c>
      <x:c r="L918" s="55" t="str">
        <x:v>No</x:v>
      </x:c>
      <x:c r="M918" s="55" t="str">
        <x:v>PET-MEP-93</x:v>
      </x:c>
    </x:row>
    <x:row r="919" ht="34" customHeight="1">
      <x:c r="A919" s="60" t="str">
        <x:v>Pierre-Romain Thionnet</x:v>
      </x:c>
      <x:c r="B919" s="60" t="str">
        <x:v>Digital Omnibus</x:v>
      </x:c>
      <x:c r="C919" s="61" t="str">
        <x:v>Amendment 190 — Recital 24 c (new)</x:v>
      </x:c>
      <x:c r="D919" s="65" t="n">
        <x:f>IF(INDEX('MEP amendments'!$AE$7:$AE$315,MATCH($M919,'MEP amendments'!$AD$7:$AD$315,0))=1,INDEX('MEP amendments'!$P$7:$P$315,MATCH($M919,'MEP amendments'!$AD$7:$AD$315,0)),"")</x:f>
        <x:v>1</x:v>
      </x:c>
      <x:c r="E919" s="60" t="n">
        <x:f>IF(AND(ISNUMBER(D919),INDEX('MEP amendments'!$T$7:$T$315,MATCH($M919,'MEP amendments'!$AD$7:$AD$315,0))="Yes"),1,0)</x:f>
        <x:v>1</x:v>
      </x:c>
      <x:c r="F919" s="60" t="str">
        <x:f>INDEX('MEP amendments'!$S$7:$S$315,MATCH($M919,'MEP amendments'!$AD$7:$AD$315,0))</x:f>
        <x:v>High</x:v>
      </x:c>
      <x:c r="G919" s="60" t="n">
        <x:f>COUNTIFS($A$7:$A$1047,A919,$B$7:$B$1047,B919,$E$7:$E$1047,1)</x:f>
        <x:v>54</x:v>
      </x:c>
      <x:c r="H919" s="67" t="n">
        <x:f>IF(E919=1,D919/G919,"")</x:f>
        <x:v>0.018518518518518517</x:v>
      </x:c>
      <x:c r="I919" s="60" t="n">
        <x:f>IF(AND(E919=1,COUNTIFS($A$7:A919,A919,$B$7:B919,B919,$E$7:E919,1)=1),1,0)</x:f>
        <x:v>0</x:v>
      </x:c>
      <x:c r="J919" s="63" t="str">
        <x:v>Official amendment</x:v>
      </x:c>
      <x:c r="K919" s="61" t="str">
        <x:v>Named signatory to tabled amendment</x:v>
      </x:c>
      <x:c r="L919" s="60" t="str">
        <x:v>No</x:v>
      </x:c>
      <x:c r="M919" s="60" t="str">
        <x:v>PET-MEP-94</x:v>
      </x:c>
    </x:row>
    <x:row r="920" ht="34" customHeight="1">
      <x:c r="A920" s="55" t="str">
        <x:v>Pierre-Romain Thionnet</x:v>
      </x:c>
      <x:c r="B920" s="55" t="str">
        <x:v>Digital Omnibus</x:v>
      </x:c>
      <x:c r="C920" s="62" t="str">
        <x:v>Amendment 192 — Recital 24 d (new)</x:v>
      </x:c>
      <x:c r="D920" s="66" t="n">
        <x:f>IF(INDEX('MEP amendments'!$AE$7:$AE$315,MATCH($M920,'MEP amendments'!$AD$7:$AD$315,0))=1,INDEX('MEP amendments'!$P$7:$P$315,MATCH($M920,'MEP amendments'!$AD$7:$AD$315,0)),"")</x:f>
        <x:v>1</x:v>
      </x:c>
      <x:c r="E920" s="55" t="n">
        <x:f>IF(AND(ISNUMBER(D920),INDEX('MEP amendments'!$T$7:$T$315,MATCH($M920,'MEP amendments'!$AD$7:$AD$315,0))="Yes"),1,0)</x:f>
        <x:v>1</x:v>
      </x:c>
      <x:c r="F920" s="55" t="str">
        <x:f>INDEX('MEP amendments'!$S$7:$S$315,MATCH($M920,'MEP amendments'!$AD$7:$AD$315,0))</x:f>
        <x:v>High</x:v>
      </x:c>
      <x:c r="G920" s="55" t="n">
        <x:f>COUNTIFS($A$7:$A$1047,A920,$B$7:$B$1047,B920,$E$7:$E$1047,1)</x:f>
        <x:v>54</x:v>
      </x:c>
      <x:c r="H920" s="68" t="n">
        <x:f>IF(E920=1,D920/G920,"")</x:f>
        <x:v>0.018518518518518517</x:v>
      </x:c>
      <x:c r="I920" s="55" t="n">
        <x:f>IF(AND(E920=1,COUNTIFS($A$7:A920,A920,$B$7:B920,B920,$E$7:E920,1)=1),1,0)</x:f>
        <x:v>0</x:v>
      </x:c>
      <x:c r="J920" s="64" t="str">
        <x:v>Official amendment</x:v>
      </x:c>
      <x:c r="K920" s="62" t="str">
        <x:v>Named signatory to tabled amendment</x:v>
      </x:c>
      <x:c r="L920" s="55" t="str">
        <x:v>No</x:v>
      </x:c>
      <x:c r="M920" s="55" t="str">
        <x:v>PET-MEP-95</x:v>
      </x:c>
    </x:row>
    <x:row r="921" ht="34" customHeight="1">
      <x:c r="A921" s="60" t="str">
        <x:v>Pierre-Romain Thionnet</x:v>
      </x:c>
      <x:c r="B921" s="60" t="str">
        <x:v>Digital Omnibus</x:v>
      </x:c>
      <x:c r="C921" s="61" t="str">
        <x:v>Amendment 206 — Recital 26 a (new)</x:v>
      </x:c>
      <x:c r="D921" s="65" t="n">
        <x:f>IF(INDEX('MEP amendments'!$AE$7:$AE$315,MATCH($M921,'MEP amendments'!$AD$7:$AD$315,0))=1,INDEX('MEP amendments'!$P$7:$P$315,MATCH($M921,'MEP amendments'!$AD$7:$AD$315,0)),"")</x:f>
        <x:v>1</x:v>
      </x:c>
      <x:c r="E921" s="60" t="n">
        <x:f>IF(AND(ISNUMBER(D921),INDEX('MEP amendments'!$T$7:$T$315,MATCH($M921,'MEP amendments'!$AD$7:$AD$315,0))="Yes"),1,0)</x:f>
        <x:v>1</x:v>
      </x:c>
      <x:c r="F921" s="60" t="str">
        <x:f>INDEX('MEP amendments'!$S$7:$S$315,MATCH($M921,'MEP amendments'!$AD$7:$AD$315,0))</x:f>
        <x:v>High</x:v>
      </x:c>
      <x:c r="G921" s="60" t="n">
        <x:f>COUNTIFS($A$7:$A$1047,A921,$B$7:$B$1047,B921,$E$7:$E$1047,1)</x:f>
        <x:v>54</x:v>
      </x:c>
      <x:c r="H921" s="67" t="n">
        <x:f>IF(E921=1,D921/G921,"")</x:f>
        <x:v>0.018518518518518517</x:v>
      </x:c>
      <x:c r="I921" s="60" t="n">
        <x:f>IF(AND(E921=1,COUNTIFS($A$7:A921,A921,$B$7:B921,B921,$E$7:E921,1)=1),1,0)</x:f>
        <x:v>0</x:v>
      </x:c>
      <x:c r="J921" s="63" t="str">
        <x:v>Official amendment</x:v>
      </x:c>
      <x:c r="K921" s="61" t="str">
        <x:v>Named signatory to tabled amendment</x:v>
      </x:c>
      <x:c r="L921" s="60" t="str">
        <x:v>No</x:v>
      </x:c>
      <x:c r="M921" s="60" t="str">
        <x:v>PET-MEP-96</x:v>
      </x:c>
    </x:row>
    <x:row r="922" ht="34" customHeight="1">
      <x:c r="A922" s="55" t="str">
        <x:v>Pierre-Romain Thionnet</x:v>
      </x:c>
      <x:c r="B922" s="55" t="str">
        <x:v>Digital Omnibus</x:v>
      </x:c>
      <x:c r="C922" s="62" t="str">
        <x:v>Amendment 223 — Recital 27</x:v>
      </x:c>
      <x:c r="D922" s="66" t="n">
        <x:f>IF(INDEX('MEP amendments'!$AE$7:$AE$315,MATCH($M922,'MEP amendments'!$AD$7:$AD$315,0))=1,INDEX('MEP amendments'!$P$7:$P$315,MATCH($M922,'MEP amendments'!$AD$7:$AD$315,0)),"")</x:f>
        <x:v>0</x:v>
      </x:c>
      <x:c r="E922" s="55" t="n">
        <x:f>IF(AND(ISNUMBER(D922),INDEX('MEP amendments'!$T$7:$T$315,MATCH($M922,'MEP amendments'!$AD$7:$AD$315,0))="Yes"),1,0)</x:f>
        <x:v>1</x:v>
      </x:c>
      <x:c r="F922" s="55" t="str">
        <x:f>INDEX('MEP amendments'!$S$7:$S$315,MATCH($M922,'MEP amendments'!$AD$7:$AD$315,0))</x:f>
        <x:v>High</x:v>
      </x:c>
      <x:c r="G922" s="55" t="n">
        <x:f>COUNTIFS($A$7:$A$1047,A922,$B$7:$B$1047,B922,$E$7:$E$1047,1)</x:f>
        <x:v>54</x:v>
      </x:c>
      <x:c r="H922" s="68" t="n">
        <x:f>IF(E922=1,D922/G922,"")</x:f>
        <x:v>0</x:v>
      </x:c>
      <x:c r="I922" s="55" t="n">
        <x:f>IF(AND(E922=1,COUNTIFS($A$7:A922,A922,$B$7:B922,B922,$E$7:E922,1)=1),1,0)</x:f>
        <x:v>0</x:v>
      </x:c>
      <x:c r="J922" s="64" t="str">
        <x:v>Official amendment</x:v>
      </x:c>
      <x:c r="K922" s="62" t="str">
        <x:v>Named signatory to tabled amendment</x:v>
      </x:c>
      <x:c r="L922" s="55" t="str">
        <x:v>No</x:v>
      </x:c>
      <x:c r="M922" s="55" t="str">
        <x:v>PET-MEP-105</x:v>
      </x:c>
    </x:row>
    <x:row r="923" ht="34" customHeight="1">
      <x:c r="A923" s="60" t="str">
        <x:v>Pierre-Romain Thionnet</x:v>
      </x:c>
      <x:c r="B923" s="60" t="str">
        <x:v>Digital Omnibus</x:v>
      </x:c>
      <x:c r="C923" s="61" t="str">
        <x:v>Amendment 226 — Recital 27 a (new)</x:v>
      </x:c>
      <x:c r="D923" s="65" t="n">
        <x:f>IF(INDEX('MEP amendments'!$AE$7:$AE$315,MATCH($M923,'MEP amendments'!$AD$7:$AD$315,0))=1,INDEX('MEP amendments'!$P$7:$P$315,MATCH($M923,'MEP amendments'!$AD$7:$AD$315,0)),"")</x:f>
        <x:v>0</x:v>
      </x:c>
      <x:c r="E923" s="60" t="n">
        <x:f>IF(AND(ISNUMBER(D923),INDEX('MEP amendments'!$T$7:$T$315,MATCH($M923,'MEP amendments'!$AD$7:$AD$315,0))="Yes"),1,0)</x:f>
        <x:v>1</x:v>
      </x:c>
      <x:c r="F923" s="60" t="str">
        <x:f>INDEX('MEP amendments'!$S$7:$S$315,MATCH($M923,'MEP amendments'!$AD$7:$AD$315,0))</x:f>
        <x:v>High</x:v>
      </x:c>
      <x:c r="G923" s="60" t="n">
        <x:f>COUNTIFS($A$7:$A$1047,A923,$B$7:$B$1047,B923,$E$7:$E$1047,1)</x:f>
        <x:v>54</x:v>
      </x:c>
      <x:c r="H923" s="67" t="n">
        <x:f>IF(E923=1,D923/G923,"")</x:f>
        <x:v>0</x:v>
      </x:c>
      <x:c r="I923" s="60" t="n">
        <x:f>IF(AND(E923=1,COUNTIFS($A$7:A923,A923,$B$7:B923,B923,$E$7:E923,1)=1),1,0)</x:f>
        <x:v>0</x:v>
      </x:c>
      <x:c r="J923" s="63" t="str">
        <x:v>Official amendment</x:v>
      </x:c>
      <x:c r="K923" s="61" t="str">
        <x:v>Named signatory to tabled amendment</x:v>
      </x:c>
      <x:c r="L923" s="60" t="str">
        <x:v>No</x:v>
      </x:c>
      <x:c r="M923" s="60" t="str">
        <x:v>PET-MEP-107</x:v>
      </x:c>
    </x:row>
    <x:row r="924" ht="34" customHeight="1">
      <x:c r="A924" s="55" t="str">
        <x:v>Pierre-Romain Thionnet</x:v>
      </x:c>
      <x:c r="B924" s="55" t="str">
        <x:v>Digital Omnibus</x:v>
      </x:c>
      <x:c r="C924" s="62" t="str">
        <x:v>Amendment 228 — Recital 27 b (new)</x:v>
      </x:c>
      <x:c r="D924" s="66" t="n">
        <x:f>IF(INDEX('MEP amendments'!$AE$7:$AE$315,MATCH($M924,'MEP amendments'!$AD$7:$AD$315,0))=1,INDEX('MEP amendments'!$P$7:$P$315,MATCH($M924,'MEP amendments'!$AD$7:$AD$315,0)),"")</x:f>
        <x:v>2</x:v>
      </x:c>
      <x:c r="E924" s="55" t="n">
        <x:f>IF(AND(ISNUMBER(D924),INDEX('MEP amendments'!$T$7:$T$315,MATCH($M924,'MEP amendments'!$AD$7:$AD$315,0))="Yes"),1,0)</x:f>
        <x:v>1</x:v>
      </x:c>
      <x:c r="F924" s="55" t="str">
        <x:f>INDEX('MEP amendments'!$S$7:$S$315,MATCH($M924,'MEP amendments'!$AD$7:$AD$315,0))</x:f>
        <x:v>High</x:v>
      </x:c>
      <x:c r="G924" s="55" t="n">
        <x:f>COUNTIFS($A$7:$A$1047,A924,$B$7:$B$1047,B924,$E$7:$E$1047,1)</x:f>
        <x:v>54</x:v>
      </x:c>
      <x:c r="H924" s="68" t="n">
        <x:f>IF(E924=1,D924/G924,"")</x:f>
        <x:v>0.037037037037037035</x:v>
      </x:c>
      <x:c r="I924" s="55" t="n">
        <x:f>IF(AND(E924=1,COUNTIFS($A$7:A924,A924,$B$7:B924,B924,$E$7:E924,1)=1),1,0)</x:f>
        <x:v>0</x:v>
      </x:c>
      <x:c r="J924" s="64" t="str">
        <x:v>Official amendment</x:v>
      </x:c>
      <x:c r="K924" s="62" t="str">
        <x:v>Named signatory to tabled amendment</x:v>
      </x:c>
      <x:c r="L924" s="55" t="str">
        <x:v>No</x:v>
      </x:c>
      <x:c r="M924" s="55" t="str">
        <x:v>PET-MEP-109</x:v>
      </x:c>
    </x:row>
    <x:row r="925" ht="34" customHeight="1">
      <x:c r="A925" s="60" t="str">
        <x:v>Pierre-Romain Thionnet</x:v>
      </x:c>
      <x:c r="B925" s="60" t="str">
        <x:v>Digital Omnibus</x:v>
      </x:c>
      <x:c r="C925" s="61" t="str">
        <x:v>Amendment 230 — Recital 27 c (new)</x:v>
      </x:c>
      <x:c r="D925" s="65" t="n">
        <x:f>IF(INDEX('MEP amendments'!$AE$7:$AE$315,MATCH($M925,'MEP amendments'!$AD$7:$AD$315,0))=1,INDEX('MEP amendments'!$P$7:$P$315,MATCH($M925,'MEP amendments'!$AD$7:$AD$315,0)),"")</x:f>
        <x:v>2</x:v>
      </x:c>
      <x:c r="E925" s="60" t="n">
        <x:f>IF(AND(ISNUMBER(D925),INDEX('MEP amendments'!$T$7:$T$315,MATCH($M925,'MEP amendments'!$AD$7:$AD$315,0))="Yes"),1,0)</x:f>
        <x:v>1</x:v>
      </x:c>
      <x:c r="F925" s="60" t="str">
        <x:f>INDEX('MEP amendments'!$S$7:$S$315,MATCH($M925,'MEP amendments'!$AD$7:$AD$315,0))</x:f>
        <x:v>High</x:v>
      </x:c>
      <x:c r="G925" s="60" t="n">
        <x:f>COUNTIFS($A$7:$A$1047,A925,$B$7:$B$1047,B925,$E$7:$E$1047,1)</x:f>
        <x:v>54</x:v>
      </x:c>
      <x:c r="H925" s="67" t="n">
        <x:f>IF(E925=1,D925/G925,"")</x:f>
        <x:v>0.037037037037037035</x:v>
      </x:c>
      <x:c r="I925" s="60" t="n">
        <x:f>IF(AND(E925=1,COUNTIFS($A$7:A925,A925,$B$7:B925,B925,$E$7:E925,1)=1),1,0)</x:f>
        <x:v>0</x:v>
      </x:c>
      <x:c r="J925" s="63" t="str">
        <x:v>Official amendment</x:v>
      </x:c>
      <x:c r="K925" s="61" t="str">
        <x:v>Named signatory to tabled amendment</x:v>
      </x:c>
      <x:c r="L925" s="60" t="str">
        <x:v>No</x:v>
      </x:c>
      <x:c r="M925" s="60" t="str">
        <x:v>PET-MEP-110</x:v>
      </x:c>
    </x:row>
    <x:row r="926" ht="34" customHeight="1">
      <x:c r="A926" s="55" t="str">
        <x:v>Pierre-Romain Thionnet</x:v>
      </x:c>
      <x:c r="B926" s="55" t="str">
        <x:v>Digital Omnibus</x:v>
      </x:c>
      <x:c r="C926" s="62" t="str">
        <x:v>Amendment 242 — Recital 28 a (new)</x:v>
      </x:c>
      <x:c r="D926" s="66" t="n">
        <x:f>IF(INDEX('MEP amendments'!$AE$7:$AE$315,MATCH($M926,'MEP amendments'!$AD$7:$AD$315,0))=1,INDEX('MEP amendments'!$P$7:$P$315,MATCH($M926,'MEP amendments'!$AD$7:$AD$315,0)),"")</x:f>
        <x:v>1</x:v>
      </x:c>
      <x:c r="E926" s="55" t="n">
        <x:f>IF(AND(ISNUMBER(D926),INDEX('MEP amendments'!$T$7:$T$315,MATCH($M926,'MEP amendments'!$AD$7:$AD$315,0))="Yes"),1,0)</x:f>
        <x:v>1</x:v>
      </x:c>
      <x:c r="F926" s="55" t="str">
        <x:f>INDEX('MEP amendments'!$S$7:$S$315,MATCH($M926,'MEP amendments'!$AD$7:$AD$315,0))</x:f>
        <x:v>High</x:v>
      </x:c>
      <x:c r="G926" s="55" t="n">
        <x:f>COUNTIFS($A$7:$A$1047,A926,$B$7:$B$1047,B926,$E$7:$E$1047,1)</x:f>
        <x:v>54</x:v>
      </x:c>
      <x:c r="H926" s="68" t="n">
        <x:f>IF(E926=1,D926/G926,"")</x:f>
        <x:v>0.018518518518518517</x:v>
      </x:c>
      <x:c r="I926" s="55" t="n">
        <x:f>IF(AND(E926=1,COUNTIFS($A$7:A926,A926,$B$7:B926,B926,$E$7:E926,1)=1),1,0)</x:f>
        <x:v>0</x:v>
      </x:c>
      <x:c r="J926" s="64" t="str">
        <x:v>Official amendment</x:v>
      </x:c>
      <x:c r="K926" s="62" t="str">
        <x:v>Named signatory to tabled amendment</x:v>
      </x:c>
      <x:c r="L926" s="55" t="str">
        <x:v>No</x:v>
      </x:c>
      <x:c r="M926" s="55" t="str">
        <x:v>PET-MEP-112</x:v>
      </x:c>
    </x:row>
    <x:row r="927" ht="34" customHeight="1">
      <x:c r="A927" s="60" t="str">
        <x:v>Pierre-Romain Thionnet</x:v>
      </x:c>
      <x:c r="B927" s="60" t="str">
        <x:v>Digital Omnibus</x:v>
      </x:c>
      <x:c r="C927" s="61" t="str">
        <x:v>Amendment 250 — Recital 29 a (new)</x:v>
      </x:c>
      <x:c r="D927" s="65" t="n">
        <x:f>IF(INDEX('MEP amendments'!$AE$7:$AE$315,MATCH($M927,'MEP amendments'!$AD$7:$AD$315,0))=1,INDEX('MEP amendments'!$P$7:$P$315,MATCH($M927,'MEP amendments'!$AD$7:$AD$315,0)),"")</x:f>
        <x:v>1</x:v>
      </x:c>
      <x:c r="E927" s="60" t="n">
        <x:f>IF(AND(ISNUMBER(D927),INDEX('MEP amendments'!$T$7:$T$315,MATCH($M927,'MEP amendments'!$AD$7:$AD$315,0))="Yes"),1,0)</x:f>
        <x:v>1</x:v>
      </x:c>
      <x:c r="F927" s="60" t="str">
        <x:f>INDEX('MEP amendments'!$S$7:$S$315,MATCH($M927,'MEP amendments'!$AD$7:$AD$315,0))</x:f>
        <x:v>High</x:v>
      </x:c>
      <x:c r="G927" s="60" t="n">
        <x:f>COUNTIFS($A$7:$A$1047,A927,$B$7:$B$1047,B927,$E$7:$E$1047,1)</x:f>
        <x:v>54</x:v>
      </x:c>
      <x:c r="H927" s="67" t="n">
        <x:f>IF(E927=1,D927/G927,"")</x:f>
        <x:v>0.018518518518518517</x:v>
      </x:c>
      <x:c r="I927" s="60" t="n">
        <x:f>IF(AND(E927=1,COUNTIFS($A$7:A927,A927,$B$7:B927,B927,$E$7:E927,1)=1),1,0)</x:f>
        <x:v>0</x:v>
      </x:c>
      <x:c r="J927" s="63" t="str">
        <x:v>Official amendment</x:v>
      </x:c>
      <x:c r="K927" s="61" t="str">
        <x:v>Named signatory to tabled amendment</x:v>
      </x:c>
      <x:c r="L927" s="60" t="str">
        <x:v>No</x:v>
      </x:c>
      <x:c r="M927" s="60" t="str">
        <x:v>PET-MEP-114</x:v>
      </x:c>
    </x:row>
    <x:row r="928" ht="34" customHeight="1">
      <x:c r="A928" s="55" t="str">
        <x:v>Pierre-Romain Thionnet</x:v>
      </x:c>
      <x:c r="B928" s="55" t="str">
        <x:v>Digital Omnibus</x:v>
      </x:c>
      <x:c r="C928" s="62" t="str">
        <x:v>Amendment 257 — Recital 30</x:v>
      </x:c>
      <x:c r="D928" s="66" t="n">
        <x:f>IF(INDEX('MEP amendments'!$AE$7:$AE$315,MATCH($M928,'MEP amendments'!$AD$7:$AD$315,0))=1,INDEX('MEP amendments'!$P$7:$P$315,MATCH($M928,'MEP amendments'!$AD$7:$AD$315,0)),"")</x:f>
        <x:v>0</x:v>
      </x:c>
      <x:c r="E928" s="55" t="n">
        <x:f>IF(AND(ISNUMBER(D928),INDEX('MEP amendments'!$T$7:$T$315,MATCH($M928,'MEP amendments'!$AD$7:$AD$315,0))="Yes"),1,0)</x:f>
        <x:v>1</x:v>
      </x:c>
      <x:c r="F928" s="55" t="str">
        <x:f>INDEX('MEP amendments'!$S$7:$S$315,MATCH($M928,'MEP amendments'!$AD$7:$AD$315,0))</x:f>
        <x:v>High</x:v>
      </x:c>
      <x:c r="G928" s="55" t="n">
        <x:f>COUNTIFS($A$7:$A$1047,A928,$B$7:$B$1047,B928,$E$7:$E$1047,1)</x:f>
        <x:v>54</x:v>
      </x:c>
      <x:c r="H928" s="68" t="n">
        <x:f>IF(E928=1,D928/G928,"")</x:f>
        <x:v>0</x:v>
      </x:c>
      <x:c r="I928" s="55" t="n">
        <x:f>IF(AND(E928=1,COUNTIFS($A$7:A928,A928,$B$7:B928,B928,$E$7:E928,1)=1),1,0)</x:f>
        <x:v>0</x:v>
      </x:c>
      <x:c r="J928" s="64" t="str">
        <x:v>Official amendment</x:v>
      </x:c>
      <x:c r="K928" s="62" t="str">
        <x:v>Named signatory to tabled amendment</x:v>
      </x:c>
      <x:c r="L928" s="55" t="str">
        <x:v>No</x:v>
      </x:c>
      <x:c r="M928" s="55" t="str">
        <x:v>PET-MEP-115</x:v>
      </x:c>
    </x:row>
    <x:row r="929" ht="34" customHeight="1">
      <x:c r="A929" s="60" t="str">
        <x:v>Pierre-Romain Thionnet</x:v>
      </x:c>
      <x:c r="B929" s="60" t="str">
        <x:v>Digital Omnibus</x:v>
      </x:c>
      <x:c r="C929" s="61" t="str">
        <x:v>Amendment 400 — Recital 42 a (new)</x:v>
      </x:c>
      <x:c r="D929" s="65" t="n">
        <x:f>IF(INDEX('MEP amendments'!$AE$7:$AE$315,MATCH($M929,'MEP amendments'!$AD$7:$AD$315,0))=1,INDEX('MEP amendments'!$P$7:$P$315,MATCH($M929,'MEP amendments'!$AD$7:$AD$315,0)),"")</x:f>
        <x:v>1</x:v>
      </x:c>
      <x:c r="E929" s="60" t="n">
        <x:f>IF(AND(ISNUMBER(D929),INDEX('MEP amendments'!$T$7:$T$315,MATCH($M929,'MEP amendments'!$AD$7:$AD$315,0))="Yes"),1,0)</x:f>
        <x:v>1</x:v>
      </x:c>
      <x:c r="F929" s="60" t="str">
        <x:f>INDEX('MEP amendments'!$S$7:$S$315,MATCH($M929,'MEP amendments'!$AD$7:$AD$315,0))</x:f>
        <x:v>High</x:v>
      </x:c>
      <x:c r="G929" s="60" t="n">
        <x:f>COUNTIFS($A$7:$A$1047,A929,$B$7:$B$1047,B929,$E$7:$E$1047,1)</x:f>
        <x:v>54</x:v>
      </x:c>
      <x:c r="H929" s="67" t="n">
        <x:f>IF(E929=1,D929/G929,"")</x:f>
        <x:v>0.018518518518518517</x:v>
      </x:c>
      <x:c r="I929" s="60" t="n">
        <x:f>IF(AND(E929=1,COUNTIFS($A$7:A929,A929,$B$7:B929,B929,$E$7:E929,1)=1),1,0)</x:f>
        <x:v>0</x:v>
      </x:c>
      <x:c r="J929" s="63" t="str">
        <x:v>Official amendment</x:v>
      </x:c>
      <x:c r="K929" s="61" t="str">
        <x:v>Named signatory to tabled amendment</x:v>
      </x:c>
      <x:c r="L929" s="60" t="str">
        <x:v>No</x:v>
      </x:c>
      <x:c r="M929" s="60" t="str">
        <x:v>PET-MEP-141</x:v>
      </x:c>
    </x:row>
    <x:row r="930" ht="34" customHeight="1">
      <x:c r="A930" s="55" t="str">
        <x:v>Pierre-Romain Thionnet</x:v>
      </x:c>
      <x:c r="B930" s="55" t="str">
        <x:v>Digital Omnibus</x:v>
      </x:c>
      <x:c r="C930" s="62" t="str">
        <x:v>Amendment 473; Recital 46 a (new)</x:v>
      </x:c>
      <x:c r="D930" s="66" t="n">
        <x:f>IF(INDEX('MEP amendments'!$AE$7:$AE$315,MATCH($M930,'MEP amendments'!$AD$7:$AD$315,0))=1,INDEX('MEP amendments'!$P$7:$P$315,MATCH($M930,'MEP amendments'!$AD$7:$AD$315,0)),"")</x:f>
        <x:v>1</x:v>
      </x:c>
      <x:c r="E930" s="55" t="n">
        <x:f>IF(AND(ISNUMBER(D930),INDEX('MEP amendments'!$T$7:$T$315,MATCH($M930,'MEP amendments'!$AD$7:$AD$315,0))="Yes"),1,0)</x:f>
        <x:v>1</x:v>
      </x:c>
      <x:c r="F930" s="55" t="str">
        <x:f>INDEX('MEP amendments'!$S$7:$S$315,MATCH($M930,'MEP amendments'!$AD$7:$AD$315,0))</x:f>
        <x:v>High</x:v>
      </x:c>
      <x:c r="G930" s="55" t="n">
        <x:f>COUNTIFS($A$7:$A$1047,A930,$B$7:$B$1047,B930,$E$7:$E$1047,1)</x:f>
        <x:v>54</x:v>
      </x:c>
      <x:c r="H930" s="68" t="n">
        <x:f>IF(E930=1,D930/G930,"")</x:f>
        <x:v>0.018518518518518517</x:v>
      </x:c>
      <x:c r="I930" s="55" t="n">
        <x:f>IF(AND(E930=1,COUNTIFS($A$7:A930,A930,$B$7:B930,B930,$E$7:E930,1)=1),1,0)</x:f>
        <x:v>0</x:v>
      </x:c>
      <x:c r="J930" s="64" t="str">
        <x:v>Official amendment</x:v>
      </x:c>
      <x:c r="K930" s="62" t="str">
        <x:v>Named signatory to tabled amendment</x:v>
      </x:c>
      <x:c r="L930" s="55" t="str">
        <x:v>No</x:v>
      </x:c>
      <x:c r="M930" s="55" t="str">
        <x:v>PET-MEP-149</x:v>
      </x:c>
    </x:row>
    <x:row r="931" ht="34" customHeight="1">
      <x:c r="A931" s="60" t="str">
        <x:v>Pierre-Romain Thionnet</x:v>
      </x:c>
      <x:c r="B931" s="60" t="str">
        <x:v>Digital Omnibus</x:v>
      </x:c>
      <x:c r="C931" s="61" t="str">
        <x:v>Amendment 530 — Article 1 – paragraph 1 – point 1 – point a Regulation (EU) 2023/2854 Article 1 – Paragraph 1 – point ea a (new)</x:v>
      </x:c>
      <x:c r="D931" s="65" t="n">
        <x:f>IF(INDEX('MEP amendments'!$AE$7:$AE$315,MATCH($M931,'MEP amendments'!$AD$7:$AD$315,0))=1,INDEX('MEP amendments'!$P$7:$P$315,MATCH($M931,'MEP amendments'!$AD$7:$AD$315,0)),"")</x:f>
        <x:v>1</x:v>
      </x:c>
      <x:c r="E931" s="60" t="n">
        <x:f>IF(AND(ISNUMBER(D931),INDEX('MEP amendments'!$T$7:$T$315,MATCH($M931,'MEP amendments'!$AD$7:$AD$315,0))="Yes"),1,0)</x:f>
        <x:v>1</x:v>
      </x:c>
      <x:c r="F931" s="60" t="str">
        <x:f>INDEX('MEP amendments'!$S$7:$S$315,MATCH($M931,'MEP amendments'!$AD$7:$AD$315,0))</x:f>
        <x:v>High</x:v>
      </x:c>
      <x:c r="G931" s="60" t="n">
        <x:f>COUNTIFS($A$7:$A$1047,A931,$B$7:$B$1047,B931,$E$7:$E$1047,1)</x:f>
        <x:v>54</x:v>
      </x:c>
      <x:c r="H931" s="67" t="n">
        <x:f>IF(E931=1,D931/G931,"")</x:f>
        <x:v>0.018518518518518517</x:v>
      </x:c>
      <x:c r="I931" s="60" t="n">
        <x:f>IF(AND(E931=1,COUNTIFS($A$7:A931,A931,$B$7:B931,B931,$E$7:E931,1)=1),1,0)</x:f>
        <x:v>0</x:v>
      </x:c>
      <x:c r="J931" s="63" t="str">
        <x:v>Official amendment</x:v>
      </x:c>
      <x:c r="K931" s="61" t="str">
        <x:v>Named signatory to tabled amendment</x:v>
      </x:c>
      <x:c r="L931" s="60" t="str">
        <x:v>No</x:v>
      </x:c>
      <x:c r="M931" s="60" t="str">
        <x:v>PET-MEP-151</x:v>
      </x:c>
    </x:row>
    <x:row r="932" ht="34" customHeight="1">
      <x:c r="A932" s="55" t="str">
        <x:v>Pierre-Romain Thionnet</x:v>
      </x:c>
      <x:c r="B932" s="55" t="str">
        <x:v>Digital Omnibus</x:v>
      </x:c>
      <x:c r="C932" s="62" t="str">
        <x:v>Amendment 533 — Article 1 – paragraph 1 – point 1 – point a Regulation (EU) 2023/2854 Article 1 – Paragraph 1 – point ea d (new)</x:v>
      </x:c>
      <x:c r="D932" s="66" t="n">
        <x:f>IF(INDEX('MEP amendments'!$AE$7:$AE$315,MATCH($M932,'MEP amendments'!$AD$7:$AD$315,0))=1,INDEX('MEP amendments'!$P$7:$P$315,MATCH($M932,'MEP amendments'!$AD$7:$AD$315,0)),"")</x:f>
        <x:v>1</x:v>
      </x:c>
      <x:c r="E932" s="55" t="n">
        <x:f>IF(AND(ISNUMBER(D932),INDEX('MEP amendments'!$T$7:$T$315,MATCH($M932,'MEP amendments'!$AD$7:$AD$315,0))="Yes"),1,0)</x:f>
        <x:v>1</x:v>
      </x:c>
      <x:c r="F932" s="55" t="str">
        <x:f>INDEX('MEP amendments'!$S$7:$S$315,MATCH($M932,'MEP amendments'!$AD$7:$AD$315,0))</x:f>
        <x:v>Medium</x:v>
      </x:c>
      <x:c r="G932" s="55" t="n">
        <x:f>COUNTIFS($A$7:$A$1047,A932,$B$7:$B$1047,B932,$E$7:$E$1047,1)</x:f>
        <x:v>54</x:v>
      </x:c>
      <x:c r="H932" s="68" t="n">
        <x:f>IF(E932=1,D932/G932,"")</x:f>
        <x:v>0.018518518518518517</x:v>
      </x:c>
      <x:c r="I932" s="55" t="n">
        <x:f>IF(AND(E932=1,COUNTIFS($A$7:A932,A932,$B$7:B932,B932,$E$7:E932,1)=1),1,0)</x:f>
        <x:v>0</x:v>
      </x:c>
      <x:c r="J932" s="64" t="str">
        <x:v>Official amendment</x:v>
      </x:c>
      <x:c r="K932" s="62" t="str">
        <x:v>Named signatory to tabled amendment</x:v>
      </x:c>
      <x:c r="L932" s="55" t="str">
        <x:v>No</x:v>
      </x:c>
      <x:c r="M932" s="55" t="str">
        <x:v>PET-MEP-152</x:v>
      </x:c>
    </x:row>
    <x:row r="933" ht="34" customHeight="1">
      <x:c r="A933" s="60" t="str">
        <x:v>Pierre-Romain Thionnet</x:v>
      </x:c>
      <x:c r="B933" s="60" t="str">
        <x:v>Digital Omnibus</x:v>
      </x:c>
      <x:c r="C933" s="61" t="str">
        <x:v>Amendment 579 — Article 1 – paragraph 1 – point 2 – point e Regulation (EU) 2023/2854 Article 2 – point 54</x:v>
      </x:c>
      <x:c r="D933" s="65" t="n">
        <x:f>IF(INDEX('MEP amendments'!$AE$7:$AE$315,MATCH($M933,'MEP amendments'!$AD$7:$AD$315,0))=1,INDEX('MEP amendments'!$P$7:$P$315,MATCH($M933,'MEP amendments'!$AD$7:$AD$315,0)),"")</x:f>
        <x:v>1</x:v>
      </x:c>
      <x:c r="E933" s="60" t="n">
        <x:f>IF(AND(ISNUMBER(D933),INDEX('MEP amendments'!$T$7:$T$315,MATCH($M933,'MEP amendments'!$AD$7:$AD$315,0))="Yes"),1,0)</x:f>
        <x:v>1</x:v>
      </x:c>
      <x:c r="F933" s="60" t="str">
        <x:f>INDEX('MEP amendments'!$S$7:$S$315,MATCH($M933,'MEP amendments'!$AD$7:$AD$315,0))</x:f>
        <x:v>High</x:v>
      </x:c>
      <x:c r="G933" s="60" t="n">
        <x:f>COUNTIFS($A$7:$A$1047,A933,$B$7:$B$1047,B933,$E$7:$E$1047,1)</x:f>
        <x:v>54</x:v>
      </x:c>
      <x:c r="H933" s="67" t="n">
        <x:f>IF(E933=1,D933/G933,"")</x:f>
        <x:v>0.018518518518518517</x:v>
      </x:c>
      <x:c r="I933" s="60" t="n">
        <x:f>IF(AND(E933=1,COUNTIFS($A$7:A933,A933,$B$7:B933,B933,$E$7:E933,1)=1),1,0)</x:f>
        <x:v>0</x:v>
      </x:c>
      <x:c r="J933" s="63" t="str">
        <x:v>Official amendment</x:v>
      </x:c>
      <x:c r="K933" s="61" t="str">
        <x:v>Named signatory to tabled amendment</x:v>
      </x:c>
      <x:c r="L933" s="60" t="str">
        <x:v>No</x:v>
      </x:c>
      <x:c r="M933" s="60" t="str">
        <x:v>PET-MEP-154</x:v>
      </x:c>
    </x:row>
    <x:row r="934" ht="34" customHeight="1">
      <x:c r="A934" s="55" t="str">
        <x:v>Pierre-Romain Thionnet</x:v>
      </x:c>
      <x:c r="B934" s="55" t="str">
        <x:v>Digital Omnibus</x:v>
      </x:c>
      <x:c r="C934" s="62" t="str">
        <x:v>Amendment 585 — Article 1 – paragraph 1 – point 2 – point e Regulation (EU) 2023/2854 Article 2 – point 61a (new)</x:v>
      </x:c>
      <x:c r="D934" s="66" t="n">
        <x:f>IF(INDEX('MEP amendments'!$AE$7:$AE$315,MATCH($M934,'MEP amendments'!$AD$7:$AD$315,0))=1,INDEX('MEP amendments'!$P$7:$P$315,MATCH($M934,'MEP amendments'!$AD$7:$AD$315,0)),"")</x:f>
        <x:v>0</x:v>
      </x:c>
      <x:c r="E934" s="55" t="n">
        <x:f>IF(AND(ISNUMBER(D934),INDEX('MEP amendments'!$T$7:$T$315,MATCH($M934,'MEP amendments'!$AD$7:$AD$315,0))="Yes"),1,0)</x:f>
        <x:v>1</x:v>
      </x:c>
      <x:c r="F934" s="55" t="str">
        <x:f>INDEX('MEP amendments'!$S$7:$S$315,MATCH($M934,'MEP amendments'!$AD$7:$AD$315,0))</x:f>
        <x:v>High</x:v>
      </x:c>
      <x:c r="G934" s="55" t="n">
        <x:f>COUNTIFS($A$7:$A$1047,A934,$B$7:$B$1047,B934,$E$7:$E$1047,1)</x:f>
        <x:v>54</x:v>
      </x:c>
      <x:c r="H934" s="68" t="n">
        <x:f>IF(E934=1,D934/G934,"")</x:f>
        <x:v>0</x:v>
      </x:c>
      <x:c r="I934" s="55" t="n">
        <x:f>IF(AND(E934=1,COUNTIFS($A$7:A934,A934,$B$7:B934,B934,$E$7:E934,1)=1),1,0)</x:f>
        <x:v>0</x:v>
      </x:c>
      <x:c r="J934" s="64" t="str">
        <x:v>Official amendment</x:v>
      </x:c>
      <x:c r="K934" s="62" t="str">
        <x:v>Named signatory to tabled amendment</x:v>
      </x:c>
      <x:c r="L934" s="55" t="str">
        <x:v>No</x:v>
      </x:c>
      <x:c r="M934" s="55" t="str">
        <x:v>PET-MEP-155</x:v>
      </x:c>
    </x:row>
    <x:row r="935" ht="34" customHeight="1">
      <x:c r="A935" s="60" t="str">
        <x:v>Pierre-Romain Thionnet</x:v>
      </x:c>
      <x:c r="B935" s="60" t="str">
        <x:v>Digital Omnibus</x:v>
      </x:c>
      <x:c r="C935" s="61" t="str">
        <x:v>Amendment 586 — Article 1 – paragraph 1 – point 2 – point e Regulation (EU) 2023/2854 Article 2 – point 61b (new)</x:v>
      </x:c>
      <x:c r="D935" s="65" t="n">
        <x:f>IF(INDEX('MEP amendments'!$AE$7:$AE$315,MATCH($M935,'MEP amendments'!$AD$7:$AD$315,0))=1,INDEX('MEP amendments'!$P$7:$P$315,MATCH($M935,'MEP amendments'!$AD$7:$AD$315,0)),"")</x:f>
        <x:v>1</x:v>
      </x:c>
      <x:c r="E935" s="60" t="n">
        <x:f>IF(AND(ISNUMBER(D935),INDEX('MEP amendments'!$T$7:$T$315,MATCH($M935,'MEP amendments'!$AD$7:$AD$315,0))="Yes"),1,0)</x:f>
        <x:v>1</x:v>
      </x:c>
      <x:c r="F935" s="60" t="str">
        <x:f>INDEX('MEP amendments'!$S$7:$S$315,MATCH($M935,'MEP amendments'!$AD$7:$AD$315,0))</x:f>
        <x:v>High</x:v>
      </x:c>
      <x:c r="G935" s="60" t="n">
        <x:f>COUNTIFS($A$7:$A$1047,A935,$B$7:$B$1047,B935,$E$7:$E$1047,1)</x:f>
        <x:v>54</x:v>
      </x:c>
      <x:c r="H935" s="67" t="n">
        <x:f>IF(E935=1,D935/G935,"")</x:f>
        <x:v>0.018518518518518517</x:v>
      </x:c>
      <x:c r="I935" s="60" t="n">
        <x:f>IF(AND(E935=1,COUNTIFS($A$7:A935,A935,$B$7:B935,B935,$E$7:E935,1)=1),1,0)</x:f>
        <x:v>0</x:v>
      </x:c>
      <x:c r="J935" s="63" t="str">
        <x:v>Official amendment</x:v>
      </x:c>
      <x:c r="K935" s="61" t="str">
        <x:v>Named signatory to tabled amendment</x:v>
      </x:c>
      <x:c r="L935" s="60" t="str">
        <x:v>No</x:v>
      </x:c>
      <x:c r="M935" s="60" t="str">
        <x:v>PET-MEP-156</x:v>
      </x:c>
    </x:row>
    <x:row r="936" ht="34" customHeight="1">
      <x:c r="A936" s="55" t="str">
        <x:v>Pierre-Romain Thionnet</x:v>
      </x:c>
      <x:c r="B936" s="55" t="str">
        <x:v>Digital Omnibus</x:v>
      </x:c>
      <x:c r="C936" s="62" t="str">
        <x:v>Amendment 644 — Article 1 – paragraph 1 – point 7 Regulation (EU) 2023/2854 Article 15a – paragraph 2</x:v>
      </x:c>
      <x:c r="D936" s="66" t="n">
        <x:f>IF(INDEX('MEP amendments'!$AE$7:$AE$315,MATCH($M936,'MEP amendments'!$AD$7:$AD$315,0))=1,INDEX('MEP amendments'!$P$7:$P$315,MATCH($M936,'MEP amendments'!$AD$7:$AD$315,0)),"")</x:f>
        <x:v>1</x:v>
      </x:c>
      <x:c r="E936" s="55" t="n">
        <x:f>IF(AND(ISNUMBER(D936),INDEX('MEP amendments'!$T$7:$T$315,MATCH($M936,'MEP amendments'!$AD$7:$AD$315,0))="Yes"),1,0)</x:f>
        <x:v>1</x:v>
      </x:c>
      <x:c r="F936" s="55" t="str">
        <x:f>INDEX('MEP amendments'!$S$7:$S$315,MATCH($M936,'MEP amendments'!$AD$7:$AD$315,0))</x:f>
        <x:v>High</x:v>
      </x:c>
      <x:c r="G936" s="55" t="n">
        <x:f>COUNTIFS($A$7:$A$1047,A936,$B$7:$B$1047,B936,$E$7:$E$1047,1)</x:f>
        <x:v>54</x:v>
      </x:c>
      <x:c r="H936" s="68" t="n">
        <x:f>IF(E936=1,D936/G936,"")</x:f>
        <x:v>0.018518518518518517</x:v>
      </x:c>
      <x:c r="I936" s="55" t="n">
        <x:f>IF(AND(E936=1,COUNTIFS($A$7:A936,A936,$B$7:B936,B936,$E$7:E936,1)=1),1,0)</x:f>
        <x:v>0</x:v>
      </x:c>
      <x:c r="J936" s="64" t="str">
        <x:v>Official amendment</x:v>
      </x:c>
      <x:c r="K936" s="62" t="str">
        <x:v>Named signatory to tabled amendment</x:v>
      </x:c>
      <x:c r="L936" s="55" t="str">
        <x:v>No</x:v>
      </x:c>
      <x:c r="M936" s="55" t="str">
        <x:v>PET-MEP-160</x:v>
      </x:c>
    </x:row>
    <x:row r="937" ht="34" customHeight="1">
      <x:c r="A937" s="60" t="str">
        <x:v>Pierre-Romain Thionnet</x:v>
      </x:c>
      <x:c r="B937" s="60" t="str">
        <x:v>Digital Omnibus</x:v>
      </x:c>
      <x:c r="C937" s="61" t="str">
        <x:v>Amendment 646 — Article 1 – paragraph 1 – point 7 Regulation (EU) 2023/2854 Article 15a – paragraph 2</x:v>
      </x:c>
      <x:c r="D937" s="65" t="n">
        <x:f>IF(INDEX('MEP amendments'!$AE$7:$AE$315,MATCH($M937,'MEP amendments'!$AD$7:$AD$315,0))=1,INDEX('MEP amendments'!$P$7:$P$315,MATCH($M937,'MEP amendments'!$AD$7:$AD$315,0)),"")</x:f>
        <x:v>0</x:v>
      </x:c>
      <x:c r="E937" s="60" t="n">
        <x:f>IF(AND(ISNUMBER(D937),INDEX('MEP amendments'!$T$7:$T$315,MATCH($M937,'MEP amendments'!$AD$7:$AD$315,0))="Yes"),1,0)</x:f>
        <x:v>1</x:v>
      </x:c>
      <x:c r="F937" s="60" t="str">
        <x:f>INDEX('MEP amendments'!$S$7:$S$315,MATCH($M937,'MEP amendments'!$AD$7:$AD$315,0))</x:f>
        <x:v>High</x:v>
      </x:c>
      <x:c r="G937" s="60" t="n">
        <x:f>COUNTIFS($A$7:$A$1047,A937,$B$7:$B$1047,B937,$E$7:$E$1047,1)</x:f>
        <x:v>54</x:v>
      </x:c>
      <x:c r="H937" s="67" t="n">
        <x:f>IF(E937=1,D937/G937,"")</x:f>
        <x:v>0</x:v>
      </x:c>
      <x:c r="I937" s="60" t="n">
        <x:f>IF(AND(E937=1,COUNTIFS($A$7:A937,A937,$B$7:B937,B937,$E$7:E937,1)=1),1,0)</x:f>
        <x:v>0</x:v>
      </x:c>
      <x:c r="J937" s="63" t="str">
        <x:v>Official amendment</x:v>
      </x:c>
      <x:c r="K937" s="61" t="str">
        <x:v>Named signatory to tabled amendment</x:v>
      </x:c>
      <x:c r="L937" s="60" t="str">
        <x:v>No</x:v>
      </x:c>
      <x:c r="M937" s="60" t="str">
        <x:v>PET-MEP-162</x:v>
      </x:c>
    </x:row>
    <x:row r="938" ht="34" customHeight="1">
      <x:c r="A938" s="55" t="str">
        <x:v>Pierre-Romain Thionnet</x:v>
      </x:c>
      <x:c r="B938" s="55" t="str">
        <x:v>Digital Omnibus</x:v>
      </x:c>
      <x:c r="C938" s="62" t="str">
        <x:v>Amendment 717 — Article 1 – paragraph 1 – point 18 Regulation (EU) 2023/2854 Article 32a (new) – paragraph 1a (new)</x:v>
      </x:c>
      <x:c r="D938" s="66" t="n">
        <x:f>IF(INDEX('MEP amendments'!$AE$7:$AE$315,MATCH($M938,'MEP amendments'!$AD$7:$AD$315,0))=1,INDEX('MEP amendments'!$P$7:$P$315,MATCH($M938,'MEP amendments'!$AD$7:$AD$315,0)),"")</x:f>
        <x:v>1</x:v>
      </x:c>
      <x:c r="E938" s="55" t="n">
        <x:f>IF(AND(ISNUMBER(D938),INDEX('MEP amendments'!$T$7:$T$315,MATCH($M938,'MEP amendments'!$AD$7:$AD$315,0))="Yes"),1,0)</x:f>
        <x:v>1</x:v>
      </x:c>
      <x:c r="F938" s="55" t="str">
        <x:f>INDEX('MEP amendments'!$S$7:$S$315,MATCH($M938,'MEP amendments'!$AD$7:$AD$315,0))</x:f>
        <x:v>High</x:v>
      </x:c>
      <x:c r="G938" s="55" t="n">
        <x:f>COUNTIFS($A$7:$A$1047,A938,$B$7:$B$1047,B938,$E$7:$E$1047,1)</x:f>
        <x:v>54</x:v>
      </x:c>
      <x:c r="H938" s="68" t="n">
        <x:f>IF(E938=1,D938/G938,"")</x:f>
        <x:v>0.018518518518518517</x:v>
      </x:c>
      <x:c r="I938" s="55" t="n">
        <x:f>IF(AND(E938=1,COUNTIFS($A$7:A938,A938,$B$7:B938,B938,$E$7:E938,1)=1),1,0)</x:f>
        <x:v>0</x:v>
      </x:c>
      <x:c r="J938" s="64" t="str">
        <x:v>Official amendment</x:v>
      </x:c>
      <x:c r="K938" s="62" t="str">
        <x:v>Named signatory to tabled amendment</x:v>
      </x:c>
      <x:c r="L938" s="55" t="str">
        <x:v>No</x:v>
      </x:c>
      <x:c r="M938" s="55" t="str">
        <x:v>PET-MEP-166</x:v>
      </x:c>
    </x:row>
    <x:row r="939" ht="34" customHeight="1">
      <x:c r="A939" s="60" t="str">
        <x:v>Pierre-Romain Thionnet</x:v>
      </x:c>
      <x:c r="B939" s="60" t="str">
        <x:v>Digital Omnibus</x:v>
      </x:c>
      <x:c r="C939" s="61" t="str">
        <x:v>Amendment 730 — Article 1 – paragraph 1 – point 18 Regulation (EU) 2023/2854 Article 32c – paragraph 1 – point c</x:v>
      </x:c>
      <x:c r="D939" s="65" t="n">
        <x:f>IF(INDEX('MEP amendments'!$AE$7:$AE$315,MATCH($M939,'MEP amendments'!$AD$7:$AD$315,0))=1,INDEX('MEP amendments'!$P$7:$P$315,MATCH($M939,'MEP amendments'!$AD$7:$AD$315,0)),"")</x:f>
        <x:v>2</x:v>
      </x:c>
      <x:c r="E939" s="60" t="n">
        <x:f>IF(AND(ISNUMBER(D939),INDEX('MEP amendments'!$T$7:$T$315,MATCH($M939,'MEP amendments'!$AD$7:$AD$315,0))="Yes"),1,0)</x:f>
        <x:v>1</x:v>
      </x:c>
      <x:c r="F939" s="60" t="str">
        <x:f>INDEX('MEP amendments'!$S$7:$S$315,MATCH($M939,'MEP amendments'!$AD$7:$AD$315,0))</x:f>
        <x:v>High</x:v>
      </x:c>
      <x:c r="G939" s="60" t="n">
        <x:f>COUNTIFS($A$7:$A$1047,A939,$B$7:$B$1047,B939,$E$7:$E$1047,1)</x:f>
        <x:v>54</x:v>
      </x:c>
      <x:c r="H939" s="67" t="n">
        <x:f>IF(E939=1,D939/G939,"")</x:f>
        <x:v>0.037037037037037035</x:v>
      </x:c>
      <x:c r="I939" s="60" t="n">
        <x:f>IF(AND(E939=1,COUNTIFS($A$7:A939,A939,$B$7:B939,B939,$E$7:E939,1)=1),1,0)</x:f>
        <x:v>0</x:v>
      </x:c>
      <x:c r="J939" s="63" t="str">
        <x:v>Official amendment</x:v>
      </x:c>
      <x:c r="K939" s="61" t="str">
        <x:v>Named signatory to tabled amendment</x:v>
      </x:c>
      <x:c r="L939" s="60" t="str">
        <x:v>No</x:v>
      </x:c>
      <x:c r="M939" s="60" t="str">
        <x:v>PET-MEP-167</x:v>
      </x:c>
    </x:row>
    <x:row r="940" ht="34" customHeight="1">
      <x:c r="A940" s="55" t="str">
        <x:v>Pierre-Romain Thionnet</x:v>
      </x:c>
      <x:c r="B940" s="55" t="str">
        <x:v>Digital Omnibus</x:v>
      </x:c>
      <x:c r="C940" s="62" t="str">
        <x:v>Amendment 772 — Article 1 – paragraph 1 – point 18 Regulation (EU) 2023/2854 Article 32f – paragraph 5a (new)</x:v>
      </x:c>
      <x:c r="D940" s="66" t="n">
        <x:f>IF(INDEX('MEP amendments'!$AE$7:$AE$315,MATCH($M940,'MEP amendments'!$AD$7:$AD$315,0))=1,INDEX('MEP amendments'!$P$7:$P$315,MATCH($M940,'MEP amendments'!$AD$7:$AD$315,0)),"")</x:f>
        <x:v>2</x:v>
      </x:c>
      <x:c r="E940" s="55" t="n">
        <x:f>IF(AND(ISNUMBER(D940),INDEX('MEP amendments'!$T$7:$T$315,MATCH($M940,'MEP amendments'!$AD$7:$AD$315,0))="Yes"),1,0)</x:f>
        <x:v>1</x:v>
      </x:c>
      <x:c r="F940" s="55" t="str">
        <x:f>INDEX('MEP amendments'!$S$7:$S$315,MATCH($M940,'MEP amendments'!$AD$7:$AD$315,0))</x:f>
        <x:v>High</x:v>
      </x:c>
      <x:c r="G940" s="55" t="n">
        <x:f>COUNTIFS($A$7:$A$1047,A940,$B$7:$B$1047,B940,$E$7:$E$1047,1)</x:f>
        <x:v>54</x:v>
      </x:c>
      <x:c r="H940" s="68" t="n">
        <x:f>IF(E940=1,D940/G940,"")</x:f>
        <x:v>0.037037037037037035</x:v>
      </x:c>
      <x:c r="I940" s="55" t="n">
        <x:f>IF(AND(E940=1,COUNTIFS($A$7:A940,A940,$B$7:B940,B940,$E$7:E940,1)=1),1,0)</x:f>
        <x:v>0</x:v>
      </x:c>
      <x:c r="J940" s="64" t="str">
        <x:v>Official amendment</x:v>
      </x:c>
      <x:c r="K940" s="62" t="str">
        <x:v>Named signatory to tabled amendment</x:v>
      </x:c>
      <x:c r="L940" s="55" t="str">
        <x:v>No</x:v>
      </x:c>
      <x:c r="M940" s="55" t="str">
        <x:v>PET-MEP-170</x:v>
      </x:c>
    </x:row>
    <x:row r="941" ht="34" customHeight="1">
      <x:c r="A941" s="60" t="str">
        <x:v>Pierre-Romain Thionnet</x:v>
      </x:c>
      <x:c r="B941" s="60" t="str">
        <x:v>Digital Omnibus</x:v>
      </x:c>
      <x:c r="C941" s="61" t="str">
        <x:v>Amendment 793: proposed Data Act Art32i(1a)</x:v>
      </x:c>
      <x:c r="D941" s="65" t="n">
        <x:f>IF(INDEX('MEP amendments'!$AE$7:$AE$315,MATCH($M941,'MEP amendments'!$AD$7:$AD$315,0))=1,INDEX('MEP amendments'!$P$7:$P$315,MATCH($M941,'MEP amendments'!$AD$7:$AD$315,0)),"")</x:f>
        <x:v>2</x:v>
      </x:c>
      <x:c r="E941" s="60" t="n">
        <x:f>IF(AND(ISNUMBER(D941),INDEX('MEP amendments'!$T$7:$T$315,MATCH($M941,'MEP amendments'!$AD$7:$AD$315,0))="Yes"),1,0)</x:f>
        <x:v>1</x:v>
      </x:c>
      <x:c r="F941" s="60" t="str">
        <x:f>INDEX('MEP amendments'!$S$7:$S$315,MATCH($M941,'MEP amendments'!$AD$7:$AD$315,0))</x:f>
        <x:v>High</x:v>
      </x:c>
      <x:c r="G941" s="60" t="n">
        <x:f>COUNTIFS($A$7:$A$1047,A941,$B$7:$B$1047,B941,$E$7:$E$1047,1)</x:f>
        <x:v>54</x:v>
      </x:c>
      <x:c r="H941" s="67" t="n">
        <x:f>IF(E941=1,D941/G941,"")</x:f>
        <x:v>0.037037037037037035</x:v>
      </x:c>
      <x:c r="I941" s="60" t="n">
        <x:f>IF(AND(E941=1,COUNTIFS($A$7:A941,A941,$B$7:B941,B941,$E$7:E941,1)=1),1,0)</x:f>
        <x:v>0</x:v>
      </x:c>
      <x:c r="J941" s="63" t="str">
        <x:v>Official amendment</x:v>
      </x:c>
      <x:c r="K941" s="61" t="str">
        <x:v>Named joint proposers/signatories</x:v>
      </x:c>
      <x:c r="L941" s="60" t="str">
        <x:v>No</x:v>
      </x:c>
      <x:c r="M941" s="60" t="str">
        <x:v>PET-MEP-171</x:v>
      </x:c>
    </x:row>
    <x:row r="942" ht="34" customHeight="1">
      <x:c r="A942" s="55" t="str">
        <x:v>Pierre-Romain Thionnet</x:v>
      </x:c>
      <x:c r="B942" s="55" t="str">
        <x:v>Digital Omnibus</x:v>
      </x:c>
      <x:c r="C942" s="62" t="str">
        <x:v>Amendment 803: proposed Data Act Art32j(2a), justification</x:v>
      </x:c>
      <x:c r="D942" s="66" t="n">
        <x:f>IF(INDEX('MEP amendments'!$AE$7:$AE$315,MATCH($M942,'MEP amendments'!$AD$7:$AD$315,0))=1,INDEX('MEP amendments'!$P$7:$P$315,MATCH($M942,'MEP amendments'!$AD$7:$AD$315,0)),"")</x:f>
        <x:v>0</x:v>
      </x:c>
      <x:c r="E942" s="55" t="n">
        <x:f>IF(AND(ISNUMBER(D942),INDEX('MEP amendments'!$T$7:$T$315,MATCH($M942,'MEP amendments'!$AD$7:$AD$315,0))="Yes"),1,0)</x:f>
        <x:v>1</x:v>
      </x:c>
      <x:c r="F942" s="55" t="str">
        <x:f>INDEX('MEP amendments'!$S$7:$S$315,MATCH($M942,'MEP amendments'!$AD$7:$AD$315,0))</x:f>
        <x:v>Medium</x:v>
      </x:c>
      <x:c r="G942" s="55" t="n">
        <x:f>COUNTIFS($A$7:$A$1047,A942,$B$7:$B$1047,B942,$E$7:$E$1047,1)</x:f>
        <x:v>54</x:v>
      </x:c>
      <x:c r="H942" s="68" t="n">
        <x:f>IF(E942=1,D942/G942,"")</x:f>
        <x:v>0</x:v>
      </x:c>
      <x:c r="I942" s="55" t="n">
        <x:f>IF(AND(E942=1,COUNTIFS($A$7:A942,A942,$B$7:B942,B942,$E$7:E942,1)=1),1,0)</x:f>
        <x:v>0</x:v>
      </x:c>
      <x:c r="J942" s="64" t="str">
        <x:v>Official amendment</x:v>
      </x:c>
      <x:c r="K942" s="62" t="str">
        <x:v>Named joint proposers/signatories</x:v>
      </x:c>
      <x:c r="L942" s="55" t="str">
        <x:v>No</x:v>
      </x:c>
      <x:c r="M942" s="55" t="str">
        <x:v>PET-MEP-172</x:v>
      </x:c>
    </x:row>
    <x:row r="943" ht="34" customHeight="1">
      <x:c r="A943" s="60" t="str">
        <x:v>Pierre-Romain Thionnet</x:v>
      </x:c>
      <x:c r="B943" s="60" t="str">
        <x:v>Digital Omnibus</x:v>
      </x:c>
      <x:c r="C943" s="61" t="str">
        <x:v>Amendment 820: new Data Act Art32pa(1)–(4)</x:v>
      </x:c>
      <x:c r="D943" s="65" t="n">
        <x:f>IF(INDEX('MEP amendments'!$AE$7:$AE$315,MATCH($M943,'MEP amendments'!$AD$7:$AD$315,0))=1,INDEX('MEP amendments'!$P$7:$P$315,MATCH($M943,'MEP amendments'!$AD$7:$AD$315,0)),"")</x:f>
        <x:v>2</x:v>
      </x:c>
      <x:c r="E943" s="60" t="n">
        <x:f>IF(AND(ISNUMBER(D943),INDEX('MEP amendments'!$T$7:$T$315,MATCH($M943,'MEP amendments'!$AD$7:$AD$315,0))="Yes"),1,0)</x:f>
        <x:v>1</x:v>
      </x:c>
      <x:c r="F943" s="60" t="str">
        <x:f>INDEX('MEP amendments'!$S$7:$S$315,MATCH($M943,'MEP amendments'!$AD$7:$AD$315,0))</x:f>
        <x:v>High</x:v>
      </x:c>
      <x:c r="G943" s="60" t="n">
        <x:f>COUNTIFS($A$7:$A$1047,A943,$B$7:$B$1047,B943,$E$7:$E$1047,1)</x:f>
        <x:v>54</x:v>
      </x:c>
      <x:c r="H943" s="67" t="n">
        <x:f>IF(E943=1,D943/G943,"")</x:f>
        <x:v>0.037037037037037035</x:v>
      </x:c>
      <x:c r="I943" s="60" t="n">
        <x:f>IF(AND(E943=1,COUNTIFS($A$7:A943,A943,$B$7:B943,B943,$E$7:E943,1)=1),1,0)</x:f>
        <x:v>0</x:v>
      </x:c>
      <x:c r="J943" s="63" t="str">
        <x:v>Official amendment</x:v>
      </x:c>
      <x:c r="K943" s="61" t="str">
        <x:v>Named joint proposers/signatories</x:v>
      </x:c>
      <x:c r="L943" s="60" t="str">
        <x:v>No</x:v>
      </x:c>
      <x:c r="M943" s="60" t="str">
        <x:v>PET-MEP-173</x:v>
      </x:c>
    </x:row>
    <x:row r="944" ht="34" customHeight="1">
      <x:c r="A944" s="55" t="str">
        <x:v>Pierre-Romain Thionnet</x:v>
      </x:c>
      <x:c r="B944" s="55" t="str">
        <x:v>Digital Omnibus</x:v>
      </x:c>
      <x:c r="C944" s="62" t="str">
        <x:v>Amendment 821: proposed Data Act Art32q(1)</x:v>
      </x:c>
      <x:c r="D944" s="66" t="n">
        <x:f>IF(INDEX('MEP amendments'!$AE$7:$AE$315,MATCH($M944,'MEP amendments'!$AD$7:$AD$315,0))=1,INDEX('MEP amendments'!$P$7:$P$315,MATCH($M944,'MEP amendments'!$AD$7:$AD$315,0)),"")</x:f>
        <x:v>1</x:v>
      </x:c>
      <x:c r="E944" s="55" t="n">
        <x:f>IF(AND(ISNUMBER(D944),INDEX('MEP amendments'!$T$7:$T$315,MATCH($M944,'MEP amendments'!$AD$7:$AD$315,0))="Yes"),1,0)</x:f>
        <x:v>1</x:v>
      </x:c>
      <x:c r="F944" s="55" t="str">
        <x:f>INDEX('MEP amendments'!$S$7:$S$315,MATCH($M944,'MEP amendments'!$AD$7:$AD$315,0))</x:f>
        <x:v>High</x:v>
      </x:c>
      <x:c r="G944" s="55" t="n">
        <x:f>COUNTIFS($A$7:$A$1047,A944,$B$7:$B$1047,B944,$E$7:$E$1047,1)</x:f>
        <x:v>54</x:v>
      </x:c>
      <x:c r="H944" s="68" t="n">
        <x:f>IF(E944=1,D944/G944,"")</x:f>
        <x:v>0.018518518518518517</x:v>
      </x:c>
      <x:c r="I944" s="55" t="n">
        <x:f>IF(AND(E944=1,COUNTIFS($A$7:A944,A944,$B$7:B944,B944,$E$7:E944,1)=1),1,0)</x:f>
        <x:v>0</x:v>
      </x:c>
      <x:c r="J944" s="64" t="str">
        <x:v>Official amendment</x:v>
      </x:c>
      <x:c r="K944" s="62" t="str">
        <x:v>Named joint proposers/signatories</x:v>
      </x:c>
      <x:c r="L944" s="55" t="str">
        <x:v>No</x:v>
      </x:c>
      <x:c r="M944" s="55" t="str">
        <x:v>PET-MEP-174</x:v>
      </x:c>
    </x:row>
    <x:row r="945" ht="34" customHeight="1">
      <x:c r="A945" s="60" t="str">
        <x:v>Pierre-Romain Thionnet</x:v>
      </x:c>
      <x:c r="B945" s="60" t="str">
        <x:v>Digital Omnibus</x:v>
      </x:c>
      <x:c r="C945" s="61" t="str">
        <x:v>Amendment 844: proposed Data Act Art32v(1)(da)</x:v>
      </x:c>
      <x:c r="D945" s="65" t="n">
        <x:f>IF(INDEX('MEP amendments'!$AE$7:$AE$315,MATCH($M945,'MEP amendments'!$AD$7:$AD$315,0))=1,INDEX('MEP amendments'!$P$7:$P$315,MATCH($M945,'MEP amendments'!$AD$7:$AD$315,0)),"")</x:f>
        <x:v>2</x:v>
      </x:c>
      <x:c r="E945" s="60" t="n">
        <x:f>IF(AND(ISNUMBER(D945),INDEX('MEP amendments'!$T$7:$T$315,MATCH($M945,'MEP amendments'!$AD$7:$AD$315,0))="Yes"),1,0)</x:f>
        <x:v>1</x:v>
      </x:c>
      <x:c r="F945" s="60" t="str">
        <x:f>INDEX('MEP amendments'!$S$7:$S$315,MATCH($M945,'MEP amendments'!$AD$7:$AD$315,0))</x:f>
        <x:v>High</x:v>
      </x:c>
      <x:c r="G945" s="60" t="n">
        <x:f>COUNTIFS($A$7:$A$1047,A945,$B$7:$B$1047,B945,$E$7:$E$1047,1)</x:f>
        <x:v>54</x:v>
      </x:c>
      <x:c r="H945" s="67" t="n">
        <x:f>IF(E945=1,D945/G945,"")</x:f>
        <x:v>0.037037037037037035</x:v>
      </x:c>
      <x:c r="I945" s="60" t="n">
        <x:f>IF(AND(E945=1,COUNTIFS($A$7:A945,A945,$B$7:B945,B945,$E$7:E945,1)=1),1,0)</x:f>
        <x:v>0</x:v>
      </x:c>
      <x:c r="J945" s="63" t="str">
        <x:v>Official amendment</x:v>
      </x:c>
      <x:c r="K945" s="61" t="str">
        <x:v>Named joint proposers/signatories</x:v>
      </x:c>
      <x:c r="L945" s="60" t="str">
        <x:v>No</x:v>
      </x:c>
      <x:c r="M945" s="60" t="str">
        <x:v>PET-MEP-176</x:v>
      </x:c>
    </x:row>
    <x:row r="946" ht="34" customHeight="1">
      <x:c r="A946" s="55" t="str">
        <x:v>Pierre-Romain Thionnet</x:v>
      </x:c>
      <x:c r="B946" s="55" t="str">
        <x:v>Digital Omnibus</x:v>
      </x:c>
      <x:c r="C946" s="62" t="str">
        <x:v>Amendment 845: proposed Data Act Art32v(1)(db), justification</x:v>
      </x:c>
      <x:c r="D946" s="66" t="n">
        <x:f>IF(INDEX('MEP amendments'!$AE$7:$AE$315,MATCH($M946,'MEP amendments'!$AD$7:$AD$315,0))=1,INDEX('MEP amendments'!$P$7:$P$315,MATCH($M946,'MEP amendments'!$AD$7:$AD$315,0)),"")</x:f>
        <x:v>0</x:v>
      </x:c>
      <x:c r="E946" s="55" t="n">
        <x:f>IF(AND(ISNUMBER(D946),INDEX('MEP amendments'!$T$7:$T$315,MATCH($M946,'MEP amendments'!$AD$7:$AD$315,0))="Yes"),1,0)</x:f>
        <x:v>1</x:v>
      </x:c>
      <x:c r="F946" s="55" t="str">
        <x:f>INDEX('MEP amendments'!$S$7:$S$315,MATCH($M946,'MEP amendments'!$AD$7:$AD$315,0))</x:f>
        <x:v>Medium</x:v>
      </x:c>
      <x:c r="G946" s="55" t="n">
        <x:f>COUNTIFS($A$7:$A$1047,A946,$B$7:$B$1047,B946,$E$7:$E$1047,1)</x:f>
        <x:v>54</x:v>
      </x:c>
      <x:c r="H946" s="68" t="n">
        <x:f>IF(E946=1,D946/G946,"")</x:f>
        <x:v>0</x:v>
      </x:c>
      <x:c r="I946" s="55" t="n">
        <x:f>IF(AND(E946=1,COUNTIFS($A$7:A946,A946,$B$7:B946,B946,$E$7:E946,1)=1),1,0)</x:f>
        <x:v>0</x:v>
      </x:c>
      <x:c r="J946" s="64" t="str">
        <x:v>Official amendment</x:v>
      </x:c>
      <x:c r="K946" s="62" t="str">
        <x:v>Named joint proposers/signatories</x:v>
      </x:c>
      <x:c r="L946" s="55" t="str">
        <x:v>No</x:v>
      </x:c>
      <x:c r="M946" s="55" t="str">
        <x:v>PET-MEP-177</x:v>
      </x:c>
    </x:row>
    <x:row r="947" ht="34" customHeight="1">
      <x:c r="A947" s="60" t="str">
        <x:v>Pierre-Romain Thionnet</x:v>
      </x:c>
      <x:c r="B947" s="60" t="str">
        <x:v>Digital Omnibus</x:v>
      </x:c>
      <x:c r="C947" s="61" t="str">
        <x:v>Amendment 860: proposed Data Act Art32x(7)</x:v>
      </x:c>
      <x:c r="D947" s="65" t="n">
        <x:f>IF(INDEX('MEP amendments'!$AE$7:$AE$315,MATCH($M947,'MEP amendments'!$AD$7:$AD$315,0))=1,INDEX('MEP amendments'!$P$7:$P$315,MATCH($M947,'MEP amendments'!$AD$7:$AD$315,0)),"")</x:f>
        <x:v>0</x:v>
      </x:c>
      <x:c r="E947" s="60" t="n">
        <x:f>IF(AND(ISNUMBER(D947),INDEX('MEP amendments'!$T$7:$T$315,MATCH($M947,'MEP amendments'!$AD$7:$AD$315,0))="Yes"),1,0)</x:f>
        <x:v>1</x:v>
      </x:c>
      <x:c r="F947" s="60" t="str">
        <x:f>INDEX('MEP amendments'!$S$7:$S$315,MATCH($M947,'MEP amendments'!$AD$7:$AD$315,0))</x:f>
        <x:v>Medium</x:v>
      </x:c>
      <x:c r="G947" s="60" t="n">
        <x:f>COUNTIFS($A$7:$A$1047,A947,$B$7:$B$1047,B947,$E$7:$E$1047,1)</x:f>
        <x:v>54</x:v>
      </x:c>
      <x:c r="H947" s="67" t="n">
        <x:f>IF(E947=1,D947/G947,"")</x:f>
        <x:v>0</x:v>
      </x:c>
      <x:c r="I947" s="60" t="n">
        <x:f>IF(AND(E947=1,COUNTIFS($A$7:A947,A947,$B$7:B947,B947,$E$7:E947,1)=1),1,0)</x:f>
        <x:v>0</x:v>
      </x:c>
      <x:c r="J947" s="63" t="str">
        <x:v>Official amendment</x:v>
      </x:c>
      <x:c r="K947" s="61" t="str">
        <x:v>Named joint proposers/signatories</x:v>
      </x:c>
      <x:c r="L947" s="60" t="str">
        <x:v>No</x:v>
      </x:c>
      <x:c r="M947" s="60" t="str">
        <x:v>PET-MEP-179</x:v>
      </x:c>
    </x:row>
    <x:row r="948" ht="34" customHeight="1">
      <x:c r="A948" s="55" t="str">
        <x:v>Pierre-Romain Thionnet</x:v>
      </x:c>
      <x:c r="B948" s="55" t="str">
        <x:v>Digital Omnibus</x:v>
      </x:c>
      <x:c r="C948" s="62" t="str">
        <x:v>Amendment 864: proposed Data Act Art32z(4)(ea)</x:v>
      </x:c>
      <x:c r="D948" s="66" t="n">
        <x:f>IF(INDEX('MEP amendments'!$AE$7:$AE$315,MATCH($M948,'MEP amendments'!$AD$7:$AD$315,0))=1,INDEX('MEP amendments'!$P$7:$P$315,MATCH($M948,'MEP amendments'!$AD$7:$AD$315,0)),"")</x:f>
        <x:v>1</x:v>
      </x:c>
      <x:c r="E948" s="55" t="n">
        <x:f>IF(AND(ISNUMBER(D948),INDEX('MEP amendments'!$T$7:$T$315,MATCH($M948,'MEP amendments'!$AD$7:$AD$315,0))="Yes"),1,0)</x:f>
        <x:v>1</x:v>
      </x:c>
      <x:c r="F948" s="55" t="str">
        <x:f>INDEX('MEP amendments'!$S$7:$S$315,MATCH($M948,'MEP amendments'!$AD$7:$AD$315,0))</x:f>
        <x:v>High</x:v>
      </x:c>
      <x:c r="G948" s="55" t="n">
        <x:f>COUNTIFS($A$7:$A$1047,A948,$B$7:$B$1047,B948,$E$7:$E$1047,1)</x:f>
        <x:v>54</x:v>
      </x:c>
      <x:c r="H948" s="68" t="n">
        <x:f>IF(E948=1,D948/G948,"")</x:f>
        <x:v>0.018518518518518517</x:v>
      </x:c>
      <x:c r="I948" s="55" t="n">
        <x:f>IF(AND(E948=1,COUNTIFS($A$7:A948,A948,$B$7:B948,B948,$E$7:E948,1)=1),1,0)</x:f>
        <x:v>0</x:v>
      </x:c>
      <x:c r="J948" s="64" t="str">
        <x:v>Official amendment</x:v>
      </x:c>
      <x:c r="K948" s="62" t="str">
        <x:v>Named joint proposers/signatories</x:v>
      </x:c>
      <x:c r="L948" s="55" t="str">
        <x:v>No</x:v>
      </x:c>
      <x:c r="M948" s="55" t="str">
        <x:v>PET-MEP-181</x:v>
      </x:c>
    </x:row>
    <x:row r="949" ht="34" customHeight="1">
      <x:c r="A949" s="60" t="str">
        <x:v>Pierre-Romain Thionnet</x:v>
      </x:c>
      <x:c r="B949" s="60" t="str">
        <x:v>Digital Omnibus</x:v>
      </x:c>
      <x:c r="C949" s="61" t="str">
        <x:v>Amendment 877: proposed Data Act Art40(6a)</x:v>
      </x:c>
      <x:c r="D949" s="65" t="n">
        <x:f>IF(INDEX('MEP amendments'!$AE$7:$AE$315,MATCH($M949,'MEP amendments'!$AD$7:$AD$315,0))=1,INDEX('MEP amendments'!$P$7:$P$315,MATCH($M949,'MEP amendments'!$AD$7:$AD$315,0)),"")</x:f>
        <x:v>1</x:v>
      </x:c>
      <x:c r="E949" s="60" t="n">
        <x:f>IF(AND(ISNUMBER(D949),INDEX('MEP amendments'!$T$7:$T$315,MATCH($M949,'MEP amendments'!$AD$7:$AD$315,0))="Yes"),1,0)</x:f>
        <x:v>1</x:v>
      </x:c>
      <x:c r="F949" s="60" t="str">
        <x:f>INDEX('MEP amendments'!$S$7:$S$315,MATCH($M949,'MEP amendments'!$AD$7:$AD$315,0))</x:f>
        <x:v>Medium</x:v>
      </x:c>
      <x:c r="G949" s="60" t="n">
        <x:f>COUNTIFS($A$7:$A$1047,A949,$B$7:$B$1047,B949,$E$7:$E$1047,1)</x:f>
        <x:v>54</x:v>
      </x:c>
      <x:c r="H949" s="67" t="n">
        <x:f>IF(E949=1,D949/G949,"")</x:f>
        <x:v>0.018518518518518517</x:v>
      </x:c>
      <x:c r="I949" s="60" t="n">
        <x:f>IF(AND(E949=1,COUNTIFS($A$7:A949,A949,$B$7:B949,B949,$E$7:E949,1)=1),1,0)</x:f>
        <x:v>0</x:v>
      </x:c>
      <x:c r="J949" s="63" t="str">
        <x:v>Official amendment</x:v>
      </x:c>
      <x:c r="K949" s="61" t="str">
        <x:v>Named joint proposers/signatories</x:v>
      </x:c>
      <x:c r="L949" s="60" t="str">
        <x:v>No</x:v>
      </x:c>
      <x:c r="M949" s="60" t="str">
        <x:v>PET-MEP-182</x:v>
      </x:c>
    </x:row>
    <x:row r="950" ht="34" customHeight="1">
      <x:c r="A950" s="55" t="str">
        <x:v>Pierre-Romain Thionnet</x:v>
      </x:c>
      <x:c r="B950" s="55" t="str">
        <x:v>Digital Omnibus</x:v>
      </x:c>
      <x:c r="C950" s="62" t="str">
        <x:v>Amendment 897: proposed Data Act Art42(1)(da)</x:v>
      </x:c>
      <x:c r="D950" s="66" t="n">
        <x:f>IF(INDEX('MEP amendments'!$AE$7:$AE$315,MATCH($M950,'MEP amendments'!$AD$7:$AD$315,0))=1,INDEX('MEP amendments'!$P$7:$P$315,MATCH($M950,'MEP amendments'!$AD$7:$AD$315,0)),"")</x:f>
        <x:v>2</x:v>
      </x:c>
      <x:c r="E950" s="55" t="n">
        <x:f>IF(AND(ISNUMBER(D950),INDEX('MEP amendments'!$T$7:$T$315,MATCH($M950,'MEP amendments'!$AD$7:$AD$315,0))="Yes"),1,0)</x:f>
        <x:v>1</x:v>
      </x:c>
      <x:c r="F950" s="55" t="str">
        <x:f>INDEX('MEP amendments'!$S$7:$S$315,MATCH($M950,'MEP amendments'!$AD$7:$AD$315,0))</x:f>
        <x:v>High</x:v>
      </x:c>
      <x:c r="G950" s="55" t="n">
        <x:f>COUNTIFS($A$7:$A$1047,A950,$B$7:$B$1047,B950,$E$7:$E$1047,1)</x:f>
        <x:v>54</x:v>
      </x:c>
      <x:c r="H950" s="68" t="n">
        <x:f>IF(E950=1,D950/G950,"")</x:f>
        <x:v>0.037037037037037035</x:v>
      </x:c>
      <x:c r="I950" s="55" t="n">
        <x:f>IF(AND(E950=1,COUNTIFS($A$7:A950,A950,$B$7:B950,B950,$E$7:E950,1)=1),1,0)</x:f>
        <x:v>0</x:v>
      </x:c>
      <x:c r="J950" s="64" t="str">
        <x:v>Official amendment</x:v>
      </x:c>
      <x:c r="K950" s="62" t="str">
        <x:v>Named joint proposers/signatories</x:v>
      </x:c>
      <x:c r="L950" s="55" t="str">
        <x:v>No</x:v>
      </x:c>
      <x:c r="M950" s="55" t="str">
        <x:v>PET-MEP-183</x:v>
      </x:c>
    </x:row>
    <x:row r="951" ht="34" customHeight="1">
      <x:c r="A951" s="60" t="str">
        <x:v>Pierre-Romain Thionnet</x:v>
      </x:c>
      <x:c r="B951" s="60" t="str">
        <x:v>Digital Omnibus</x:v>
      </x:c>
      <x:c r="C951" s="61" t="str">
        <x:v>Amendment 933: GDPR Art4(5), rather than proposed Art4(1) change</x:v>
      </x:c>
      <x:c r="D951" s="65" t="n">
        <x:f>IF(INDEX('MEP amendments'!$AE$7:$AE$315,MATCH($M951,'MEP amendments'!$AD$7:$AD$315,0))=1,INDEX('MEP amendments'!$P$7:$P$315,MATCH($M951,'MEP amendments'!$AD$7:$AD$315,0)),"")</x:f>
        <x:v>0</x:v>
      </x:c>
      <x:c r="E951" s="60" t="n">
        <x:f>IF(AND(ISNUMBER(D951),INDEX('MEP amendments'!$T$7:$T$315,MATCH($M951,'MEP amendments'!$AD$7:$AD$315,0))="Yes"),1,0)</x:f>
        <x:v>1</x:v>
      </x:c>
      <x:c r="F951" s="60" t="str">
        <x:f>INDEX('MEP amendments'!$S$7:$S$315,MATCH($M951,'MEP amendments'!$AD$7:$AD$315,0))</x:f>
        <x:v>Medium</x:v>
      </x:c>
      <x:c r="G951" s="60" t="n">
        <x:f>COUNTIFS($A$7:$A$1047,A951,$B$7:$B$1047,B951,$E$7:$E$1047,1)</x:f>
        <x:v>54</x:v>
      </x:c>
      <x:c r="H951" s="67" t="n">
        <x:f>IF(E951=1,D951/G951,"")</x:f>
        <x:v>0</x:v>
      </x:c>
      <x:c r="I951" s="60" t="n">
        <x:f>IF(AND(E951=1,COUNTIFS($A$7:A951,A951,$B$7:B951,B951,$E$7:E951,1)=1),1,0)</x:f>
        <x:v>0</x:v>
      </x:c>
      <x:c r="J951" s="63" t="str">
        <x:v>Official amendment</x:v>
      </x:c>
      <x:c r="K951" s="61" t="str">
        <x:v>Named joint proposers/signatories</x:v>
      </x:c>
      <x:c r="L951" s="60" t="str">
        <x:v>No</x:v>
      </x:c>
      <x:c r="M951" s="60" t="str">
        <x:v>PET-MEP-186</x:v>
      </x:c>
    </x:row>
    <x:row r="952" ht="34" customHeight="1">
      <x:c r="A952" s="55" t="str">
        <x:v>Pierre-Romain Thionnet</x:v>
      </x:c>
      <x:c r="B952" s="55" t="str">
        <x:v>Digital Omnibus</x:v>
      </x:c>
      <x:c r="C952" s="62" t="str">
        <x:v>Amendment 935: proposed GDPR Art4(1) addition; justification</x:v>
      </x:c>
      <x:c r="D952" s="66" t="str">
        <x:f>IF(INDEX('MEP amendments'!$AE$7:$AE$315,MATCH($M952,'MEP amendments'!$AD$7:$AD$315,0))=1,INDEX('MEP amendments'!$P$7:$P$315,MATCH($M952,'MEP amendments'!$AD$7:$AD$315,0)),"")</x:f>
      </x:c>
      <x:c r="E952" s="55" t="n">
        <x:f>IF(AND(ISNUMBER(D952),INDEX('MEP amendments'!$T$7:$T$315,MATCH($M952,'MEP amendments'!$AD$7:$AD$315,0))="Yes"),1,0)</x:f>
        <x:v>0</x:v>
      </x:c>
      <x:c r="F952" s="55" t="str">
        <x:f>INDEX('MEP amendments'!$S$7:$S$315,MATCH($M952,'MEP amendments'!$AD$7:$AD$315,0))</x:f>
        <x:v>Medium</x:v>
      </x:c>
      <x:c r="G952" s="55" t="n">
        <x:f>COUNTIFS($A$7:$A$1047,A952,$B$7:$B$1047,B952,$E$7:$E$1047,1)</x:f>
        <x:v>54</x:v>
      </x:c>
      <x:c r="H952" s="68" t="str">
        <x:f>IF(E952=1,D952/G952,"")</x:f>
      </x:c>
      <x:c r="I952" s="55" t="n">
        <x:f>IF(AND(E952=1,COUNTIFS($A$7:A952,A952,$B$7:B952,B952,$E$7:E952,1)=1),1,0)</x:f>
        <x:v>0</x:v>
      </x:c>
      <x:c r="J952" s="64" t="str">
        <x:v>Official amendment</x:v>
      </x:c>
      <x:c r="K952" s="62" t="str">
        <x:v>Named joint proposers/signatories</x:v>
      </x:c>
      <x:c r="L952" s="55" t="str">
        <x:v>No</x:v>
      </x:c>
      <x:c r="M952" s="55" t="str">
        <x:v>PET-MEP-187</x:v>
      </x:c>
    </x:row>
    <x:row r="953" ht="34" customHeight="1">
      <x:c r="A953" s="60" t="str">
        <x:v>Pierre-Romain Thionnet</x:v>
      </x:c>
      <x:c r="B953" s="60" t="str">
        <x:v>Digital Omnibus</x:v>
      </x:c>
      <x:c r="C953" s="61" t="str">
        <x:v>Amendment 986: new GDPR Art4(38c)</x:v>
      </x:c>
      <x:c r="D953" s="65" t="n">
        <x:f>IF(INDEX('MEP amendments'!$AE$7:$AE$315,MATCH($M953,'MEP amendments'!$AD$7:$AD$315,0))=1,INDEX('MEP amendments'!$P$7:$P$315,MATCH($M953,'MEP amendments'!$AD$7:$AD$315,0)),"")</x:f>
        <x:v>0</x:v>
      </x:c>
      <x:c r="E953" s="60" t="n">
        <x:f>IF(AND(ISNUMBER(D953),INDEX('MEP amendments'!$T$7:$T$315,MATCH($M953,'MEP amendments'!$AD$7:$AD$315,0))="Yes"),1,0)</x:f>
        <x:v>1</x:v>
      </x:c>
      <x:c r="F953" s="60" t="str">
        <x:f>INDEX('MEP amendments'!$S$7:$S$315,MATCH($M953,'MEP amendments'!$AD$7:$AD$315,0))</x:f>
        <x:v>Medium</x:v>
      </x:c>
      <x:c r="G953" s="60" t="n">
        <x:f>COUNTIFS($A$7:$A$1047,A953,$B$7:$B$1047,B953,$E$7:$E$1047,1)</x:f>
        <x:v>54</x:v>
      </x:c>
      <x:c r="H953" s="67" t="n">
        <x:f>IF(E953=1,D953/G953,"")</x:f>
        <x:v>0</x:v>
      </x:c>
      <x:c r="I953" s="60" t="n">
        <x:f>IF(AND(E953=1,COUNTIFS($A$7:A953,A953,$B$7:B953,B953,$E$7:E953,1)=1),1,0)</x:f>
        <x:v>0</x:v>
      </x:c>
      <x:c r="J953" s="63" t="str">
        <x:v>Official amendment</x:v>
      </x:c>
      <x:c r="K953" s="61" t="str">
        <x:v>Named joint proposers/signatories</x:v>
      </x:c>
      <x:c r="L953" s="60" t="str">
        <x:v>No</x:v>
      </x:c>
      <x:c r="M953" s="60" t="str">
        <x:v>PET-MEP-192</x:v>
      </x:c>
    </x:row>
    <x:row r="954" ht="34" customHeight="1">
      <x:c r="A954" s="55" t="str">
        <x:v>Pierre-Romain Thionnet</x:v>
      </x:c>
      <x:c r="B954" s="55" t="str">
        <x:v>Digital Omnibus</x:v>
      </x:c>
      <x:c r="C954" s="62" t="str">
        <x:v>Amendment 988: new GDPR Art4(38d)</x:v>
      </x:c>
      <x:c r="D954" s="66" t="n">
        <x:f>IF(INDEX('MEP amendments'!$AE$7:$AE$315,MATCH($M954,'MEP amendments'!$AD$7:$AD$315,0))=1,INDEX('MEP amendments'!$P$7:$P$315,MATCH($M954,'MEP amendments'!$AD$7:$AD$315,0)),"")</x:f>
        <x:v>1</x:v>
      </x:c>
      <x:c r="E954" s="55" t="n">
        <x:f>IF(AND(ISNUMBER(D954),INDEX('MEP amendments'!$T$7:$T$315,MATCH($M954,'MEP amendments'!$AD$7:$AD$315,0))="Yes"),1,0)</x:f>
        <x:v>1</x:v>
      </x:c>
      <x:c r="F954" s="55" t="str">
        <x:f>INDEX('MEP amendments'!$S$7:$S$315,MATCH($M954,'MEP amendments'!$AD$7:$AD$315,0))</x:f>
        <x:v>High</x:v>
      </x:c>
      <x:c r="G954" s="55" t="n">
        <x:f>COUNTIFS($A$7:$A$1047,A954,$B$7:$B$1047,B954,$E$7:$E$1047,1)</x:f>
        <x:v>54</x:v>
      </x:c>
      <x:c r="H954" s="68" t="n">
        <x:f>IF(E954=1,D954/G954,"")</x:f>
        <x:v>0.018518518518518517</x:v>
      </x:c>
      <x:c r="I954" s="55" t="n">
        <x:f>IF(AND(E954=1,COUNTIFS($A$7:A954,A954,$B$7:B954,B954,$E$7:E954,1)=1),1,0)</x:f>
        <x:v>0</x:v>
      </x:c>
      <x:c r="J954" s="64" t="str">
        <x:v>Official amendment</x:v>
      </x:c>
      <x:c r="K954" s="62" t="str">
        <x:v>Named joint proposers/signatories</x:v>
      </x:c>
      <x:c r="L954" s="55" t="str">
        <x:v>No</x:v>
      </x:c>
      <x:c r="M954" s="55" t="str">
        <x:v>PET-MEP-193</x:v>
      </x:c>
    </x:row>
    <x:row r="955" ht="34" customHeight="1">
      <x:c r="A955" s="60" t="str">
        <x:v>Pierre-Romain Thionnet</x:v>
      </x:c>
      <x:c r="B955" s="60" t="str">
        <x:v>Digital Omnibus</x:v>
      </x:c>
      <x:c r="C955" s="61" t="str">
        <x:v>Amendment 1015: new GDPR Art6(4a)</x:v>
      </x:c>
      <x:c r="D955" s="65" t="n">
        <x:f>IF(INDEX('MEP amendments'!$AE$7:$AE$315,MATCH($M955,'MEP amendments'!$AD$7:$AD$315,0))=1,INDEX('MEP amendments'!$P$7:$P$315,MATCH($M955,'MEP amendments'!$AD$7:$AD$315,0)),"")</x:f>
        <x:v>1</x:v>
      </x:c>
      <x:c r="E955" s="60" t="n">
        <x:f>IF(AND(ISNUMBER(D955),INDEX('MEP amendments'!$T$7:$T$315,MATCH($M955,'MEP amendments'!$AD$7:$AD$315,0))="Yes"),1,0)</x:f>
        <x:v>1</x:v>
      </x:c>
      <x:c r="F955" s="60" t="str">
        <x:f>INDEX('MEP amendments'!$S$7:$S$315,MATCH($M955,'MEP amendments'!$AD$7:$AD$315,0))</x:f>
        <x:v>High</x:v>
      </x:c>
      <x:c r="G955" s="60" t="n">
        <x:f>COUNTIFS($A$7:$A$1047,A955,$B$7:$B$1047,B955,$E$7:$E$1047,1)</x:f>
        <x:v>54</x:v>
      </x:c>
      <x:c r="H955" s="67" t="n">
        <x:f>IF(E955=1,D955/G955,"")</x:f>
        <x:v>0.018518518518518517</x:v>
      </x:c>
      <x:c r="I955" s="60" t="n">
        <x:f>IF(AND(E955=1,COUNTIFS($A$7:A955,A955,$B$7:B955,B955,$E$7:E955,1)=1),1,0)</x:f>
        <x:v>0</x:v>
      </x:c>
      <x:c r="J955" s="63" t="str">
        <x:v>Official amendment</x:v>
      </x:c>
      <x:c r="K955" s="61" t="str">
        <x:v>Named joint proposers/signatories</x:v>
      </x:c>
      <x:c r="L955" s="60" t="str">
        <x:v>No</x:v>
      </x:c>
      <x:c r="M955" s="60" t="str">
        <x:v>PET-MEP-195</x:v>
      </x:c>
    </x:row>
    <x:row r="956" ht="34" customHeight="1">
      <x:c r="A956" s="55" t="str">
        <x:v>Pierre-Romain Thionnet</x:v>
      </x:c>
      <x:c r="B956" s="55" t="str">
        <x:v>Digital Omnibus</x:v>
      </x:c>
      <x:c r="C956" s="62" t="str">
        <x:v>Amendment 1016: new GDPR Art6(4b)</x:v>
      </x:c>
      <x:c r="D956" s="66" t="n">
        <x:f>IF(INDEX('MEP amendments'!$AE$7:$AE$315,MATCH($M956,'MEP amendments'!$AD$7:$AD$315,0))=1,INDEX('MEP amendments'!$P$7:$P$315,MATCH($M956,'MEP amendments'!$AD$7:$AD$315,0)),"")</x:f>
        <x:v>1</x:v>
      </x:c>
      <x:c r="E956" s="55" t="n">
        <x:f>IF(AND(ISNUMBER(D956),INDEX('MEP amendments'!$T$7:$T$315,MATCH($M956,'MEP amendments'!$AD$7:$AD$315,0))="Yes"),1,0)</x:f>
        <x:v>1</x:v>
      </x:c>
      <x:c r="F956" s="55" t="str">
        <x:f>INDEX('MEP amendments'!$S$7:$S$315,MATCH($M956,'MEP amendments'!$AD$7:$AD$315,0))</x:f>
        <x:v>High</x:v>
      </x:c>
      <x:c r="G956" s="55" t="n">
        <x:f>COUNTIFS($A$7:$A$1047,A956,$B$7:$B$1047,B956,$E$7:$E$1047,1)</x:f>
        <x:v>54</x:v>
      </x:c>
      <x:c r="H956" s="68" t="n">
        <x:f>IF(E956=1,D956/G956,"")</x:f>
        <x:v>0.018518518518518517</x:v>
      </x:c>
      <x:c r="I956" s="55" t="n">
        <x:f>IF(AND(E956=1,COUNTIFS($A$7:A956,A956,$B$7:B956,B956,$E$7:E956,1)=1),1,0)</x:f>
        <x:v>0</x:v>
      </x:c>
      <x:c r="J956" s="64" t="str">
        <x:v>Official amendment</x:v>
      </x:c>
      <x:c r="K956" s="62" t="str">
        <x:v>Named joint proposers/signatories</x:v>
      </x:c>
      <x:c r="L956" s="55" t="str">
        <x:v>No</x:v>
      </x:c>
      <x:c r="M956" s="55" t="str">
        <x:v>PET-MEP-196</x:v>
      </x:c>
    </x:row>
    <x:row r="957" ht="34" customHeight="1">
      <x:c r="A957" s="60" t="str">
        <x:v>Pierre-Romain Thionnet</x:v>
      </x:c>
      <x:c r="B957" s="60" t="str">
        <x:v>Digital Omnibus</x:v>
      </x:c>
      <x:c r="C957" s="61" t="str">
        <x:v>GDPR Article 9(5); proposal Article 3(1)(3)(b)</x:v>
      </x:c>
      <x:c r="D957" s="65" t="n">
        <x:f>IF(INDEX('MEP amendments'!$AE$7:$AE$315,MATCH($M957,'MEP amendments'!$AD$7:$AD$315,0))=1,INDEX('MEP amendments'!$P$7:$P$315,MATCH($M957,'MEP amendments'!$AD$7:$AD$315,0)),"")</x:f>
        <x:v>1</x:v>
      </x:c>
      <x:c r="E957" s="60" t="n">
        <x:f>IF(AND(ISNUMBER(D957),INDEX('MEP amendments'!$T$7:$T$315,MATCH($M957,'MEP amendments'!$AD$7:$AD$315,0))="Yes"),1,0)</x:f>
        <x:v>1</x:v>
      </x:c>
      <x:c r="F957" s="60" t="str">
        <x:f>INDEX('MEP amendments'!$S$7:$S$315,MATCH($M957,'MEP amendments'!$AD$7:$AD$315,0))</x:f>
        <x:v>High</x:v>
      </x:c>
      <x:c r="G957" s="60" t="n">
        <x:f>COUNTIFS($A$7:$A$1047,A957,$B$7:$B$1047,B957,$E$7:$E$1047,1)</x:f>
        <x:v>54</x:v>
      </x:c>
      <x:c r="H957" s="67" t="n">
        <x:f>IF(E957=1,D957/G957,"")</x:f>
        <x:v>0.018518518518518517</x:v>
      </x:c>
      <x:c r="I957" s="60" t="n">
        <x:f>IF(AND(E957=1,COUNTIFS($A$7:A957,A957,$B$7:B957,B957,$E$7:E957,1)=1),1,0)</x:f>
        <x:v>0</x:v>
      </x:c>
      <x:c r="J957" s="63" t="str">
        <x:v>Official amendment</x:v>
      </x:c>
      <x:c r="K957" s="61" t="str">
        <x:v>Named joint proposers/signatories</x:v>
      </x:c>
      <x:c r="L957" s="60" t="str">
        <x:v>No</x:v>
      </x:c>
      <x:c r="M957" s="60" t="str">
        <x:v>PET-MEP-203</x:v>
      </x:c>
    </x:row>
    <x:row r="958" ht="34" customHeight="1">
      <x:c r="A958" s="55" t="str">
        <x:v>Pierre-Romain Thionnet</x:v>
      </x:c>
      <x:c r="B958" s="55" t="str">
        <x:v>Digital Omnibus</x:v>
      </x:c>
      <x:c r="C958" s="62" t="str">
        <x:v>New GDPR Article 29a; proposal Article 3(1)(7b)</x:v>
      </x:c>
      <x:c r="D958" s="66" t="n">
        <x:f>IF(INDEX('MEP amendments'!$AE$7:$AE$315,MATCH($M958,'MEP amendments'!$AD$7:$AD$315,0))=1,INDEX('MEP amendments'!$P$7:$P$315,MATCH($M958,'MEP amendments'!$AD$7:$AD$315,0)),"")</x:f>
        <x:v>1</x:v>
      </x:c>
      <x:c r="E958" s="55" t="n">
        <x:f>IF(AND(ISNUMBER(D958),INDEX('MEP amendments'!$T$7:$T$315,MATCH($M958,'MEP amendments'!$AD$7:$AD$315,0))="Yes"),1,0)</x:f>
        <x:v>1</x:v>
      </x:c>
      <x:c r="F958" s="55" t="str">
        <x:f>INDEX('MEP amendments'!$S$7:$S$315,MATCH($M958,'MEP amendments'!$AD$7:$AD$315,0))</x:f>
        <x:v>Medium</x:v>
      </x:c>
      <x:c r="G958" s="55" t="n">
        <x:f>COUNTIFS($A$7:$A$1047,A958,$B$7:$B$1047,B958,$E$7:$E$1047,1)</x:f>
        <x:v>54</x:v>
      </x:c>
      <x:c r="H958" s="68" t="n">
        <x:f>IF(E958=1,D958/G958,"")</x:f>
        <x:v>0.018518518518518517</x:v>
      </x:c>
      <x:c r="I958" s="55" t="n">
        <x:f>IF(AND(E958=1,COUNTIFS($A$7:A958,A958,$B$7:B958,B958,$E$7:E958,1)=1),1,0)</x:f>
        <x:v>0</x:v>
      </x:c>
      <x:c r="J958" s="64" t="str">
        <x:v>Official amendment</x:v>
      </x:c>
      <x:c r="K958" s="62" t="str">
        <x:v>Named joint proposers/signatories</x:v>
      </x:c>
      <x:c r="L958" s="55" t="str">
        <x:v>No</x:v>
      </x:c>
      <x:c r="M958" s="55" t="str">
        <x:v>PET-MEP-209</x:v>
      </x:c>
    </x:row>
    <x:row r="959" ht="34" customHeight="1">
      <x:c r="A959" s="60" t="str">
        <x:v>Pierre-Romain Thionnet</x:v>
      </x:c>
      <x:c r="B959" s="60" t="str">
        <x:v>Digital Omnibus</x:v>
      </x:c>
      <x:c r="C959" s="61" t="str">
        <x:v>GDPR Article 33(6); proposal Article 3(1)(8)(c)</x:v>
      </x:c>
      <x:c r="D959" s="65" t="n">
        <x:f>IF(INDEX('MEP amendments'!$AE$7:$AE$315,MATCH($M959,'MEP amendments'!$AD$7:$AD$315,0))=1,INDEX('MEP amendments'!$P$7:$P$315,MATCH($M959,'MEP amendments'!$AD$7:$AD$315,0)),"")</x:f>
        <x:v>1</x:v>
      </x:c>
      <x:c r="E959" s="60" t="n">
        <x:f>IF(AND(ISNUMBER(D959),INDEX('MEP amendments'!$T$7:$T$315,MATCH($M959,'MEP amendments'!$AD$7:$AD$315,0))="Yes"),1,0)</x:f>
        <x:v>1</x:v>
      </x:c>
      <x:c r="F959" s="60" t="str">
        <x:f>INDEX('MEP amendments'!$S$7:$S$315,MATCH($M959,'MEP amendments'!$AD$7:$AD$315,0))</x:f>
        <x:v>High</x:v>
      </x:c>
      <x:c r="G959" s="60" t="n">
        <x:f>COUNTIFS($A$7:$A$1047,A959,$B$7:$B$1047,B959,$E$7:$E$1047,1)</x:f>
        <x:v>54</x:v>
      </x:c>
      <x:c r="H959" s="67" t="n">
        <x:f>IF(E959=1,D959/G959,"")</x:f>
        <x:v>0.018518518518518517</x:v>
      </x:c>
      <x:c r="I959" s="60" t="n">
        <x:f>IF(AND(E959=1,COUNTIFS($A$7:A959,A959,$B$7:B959,B959,$E$7:E959,1)=1),1,0)</x:f>
        <x:v>0</x:v>
      </x:c>
      <x:c r="J959" s="63" t="str">
        <x:v>Official amendment</x:v>
      </x:c>
      <x:c r="K959" s="61" t="str">
        <x:v>Named joint proposers/signatories</x:v>
      </x:c>
      <x:c r="L959" s="60" t="str">
        <x:v>No</x:v>
      </x:c>
      <x:c r="M959" s="60" t="str">
        <x:v>PET-MEP-211</x:v>
      </x:c>
    </x:row>
    <x:row r="960" ht="34" customHeight="1">
      <x:c r="A960" s="55" t="str">
        <x:v>Pierre-Romain Thionnet</x:v>
      </x:c>
      <x:c r="B960" s="55" t="str">
        <x:v>Digital Omnibus</x:v>
      </x:c>
      <x:c r="C960" s="62" t="str">
        <x:v>New GDPR Article 35(6a); proposal Article 3(1)(9)(a)</x:v>
      </x:c>
      <x:c r="D960" s="66" t="n">
        <x:f>IF(INDEX('MEP amendments'!$AE$7:$AE$315,MATCH($M960,'MEP amendments'!$AD$7:$AD$315,0))=1,INDEX('MEP amendments'!$P$7:$P$315,MATCH($M960,'MEP amendments'!$AD$7:$AD$315,0)),"")</x:f>
        <x:v>1</x:v>
      </x:c>
      <x:c r="E960" s="55" t="n">
        <x:f>IF(AND(ISNUMBER(D960),INDEX('MEP amendments'!$T$7:$T$315,MATCH($M960,'MEP amendments'!$AD$7:$AD$315,0))="Yes"),1,0)</x:f>
        <x:v>1</x:v>
      </x:c>
      <x:c r="F960" s="55" t="str">
        <x:f>INDEX('MEP amendments'!$S$7:$S$315,MATCH($M960,'MEP amendments'!$AD$7:$AD$315,0))</x:f>
        <x:v>High</x:v>
      </x:c>
      <x:c r="G960" s="55" t="n">
        <x:f>COUNTIFS($A$7:$A$1047,A960,$B$7:$B$1047,B960,$E$7:$E$1047,1)</x:f>
        <x:v>54</x:v>
      </x:c>
      <x:c r="H960" s="68" t="n">
        <x:f>IF(E960=1,D960/G960,"")</x:f>
        <x:v>0.018518518518518517</x:v>
      </x:c>
      <x:c r="I960" s="55" t="n">
        <x:f>IF(AND(E960=1,COUNTIFS($A$7:A960,A960,$B$7:B960,B960,$E$7:E960,1)=1),1,0)</x:f>
        <x:v>0</x:v>
      </x:c>
      <x:c r="J960" s="64" t="str">
        <x:v>Official amendment</x:v>
      </x:c>
      <x:c r="K960" s="62" t="str">
        <x:v>Named joint proposers/signatories</x:v>
      </x:c>
      <x:c r="L960" s="55" t="str">
        <x:v>No</x:v>
      </x:c>
      <x:c r="M960" s="55" t="str">
        <x:v>PET-MEP-213</x:v>
      </x:c>
    </x:row>
    <x:row r="961" ht="34" customHeight="1">
      <x:c r="A961" s="60" t="str">
        <x:v>Pierre-Romain Thionnet</x:v>
      </x:c>
      <x:c r="B961" s="60" t="str">
        <x:v>Digital Omnibus</x:v>
      </x:c>
      <x:c r="C961" s="61" t="str">
        <x:v>Proposed GDPR Article 41a(1); proposal Article 3(1)(10)</x:v>
      </x:c>
      <x:c r="D961" s="65" t="n">
        <x:f>IF(INDEX('MEP amendments'!$AE$7:$AE$315,MATCH($M961,'MEP amendments'!$AD$7:$AD$315,0))=1,INDEX('MEP amendments'!$P$7:$P$315,MATCH($M961,'MEP amendments'!$AD$7:$AD$315,0)),"")</x:f>
        <x:v>1</x:v>
      </x:c>
      <x:c r="E961" s="60" t="n">
        <x:f>IF(AND(ISNUMBER(D961),INDEX('MEP amendments'!$T$7:$T$315,MATCH($M961,'MEP amendments'!$AD$7:$AD$315,0))="Yes"),1,0)</x:f>
        <x:v>1</x:v>
      </x:c>
      <x:c r="F961" s="60" t="str">
        <x:f>INDEX('MEP amendments'!$S$7:$S$315,MATCH($M961,'MEP amendments'!$AD$7:$AD$315,0))</x:f>
        <x:v>Medium</x:v>
      </x:c>
      <x:c r="G961" s="60" t="n">
        <x:f>COUNTIFS($A$7:$A$1047,A961,$B$7:$B$1047,B961,$E$7:$E$1047,1)</x:f>
        <x:v>54</x:v>
      </x:c>
      <x:c r="H961" s="67" t="n">
        <x:f>IF(E961=1,D961/G961,"")</x:f>
        <x:v>0.018518518518518517</x:v>
      </x:c>
      <x:c r="I961" s="60" t="n">
        <x:f>IF(AND(E961=1,COUNTIFS($A$7:A961,A961,$B$7:B961,B961,$E$7:E961,1)=1),1,0)</x:f>
        <x:v>0</x:v>
      </x:c>
      <x:c r="J961" s="63" t="str">
        <x:v>Official amendment</x:v>
      </x:c>
      <x:c r="K961" s="61" t="str">
        <x:v>Named joint proposers/signatories</x:v>
      </x:c>
      <x:c r="L961" s="60" t="str">
        <x:v>No</x:v>
      </x:c>
      <x:c r="M961" s="60" t="str">
        <x:v>PET-MEP-222</x:v>
      </x:c>
    </x:row>
    <x:row r="962" ht="34" customHeight="1">
      <x:c r="A962" s="55" t="str">
        <x:v>Pierre-Romain Thionnet</x:v>
      </x:c>
      <x:c r="B962" s="55" t="str">
        <x:v>Digital Omnibus</x:v>
      </x:c>
      <x:c r="C962" s="62" t="str">
        <x:v>Amendment 1288; Article 3 – paragraph 1 – point 10 Regulation (EU) 2016/679 Article 41a – Paragraph 3</x:v>
      </x:c>
      <x:c r="D962" s="66" t="n">
        <x:f>IF(INDEX('MEP amendments'!$AE$7:$AE$315,MATCH($M962,'MEP amendments'!$AD$7:$AD$315,0))=1,INDEX('MEP amendments'!$P$7:$P$315,MATCH($M962,'MEP amendments'!$AD$7:$AD$315,0)),"")</x:f>
        <x:v>1</x:v>
      </x:c>
      <x:c r="E962" s="55" t="n">
        <x:f>IF(AND(ISNUMBER(D962),INDEX('MEP amendments'!$T$7:$T$315,MATCH($M962,'MEP amendments'!$AD$7:$AD$315,0))="Yes"),1,0)</x:f>
        <x:v>1</x:v>
      </x:c>
      <x:c r="F962" s="55" t="str">
        <x:f>INDEX('MEP amendments'!$S$7:$S$315,MATCH($M962,'MEP amendments'!$AD$7:$AD$315,0))</x:f>
        <x:v>Medium</x:v>
      </x:c>
      <x:c r="G962" s="55" t="n">
        <x:f>COUNTIFS($A$7:$A$1047,A962,$B$7:$B$1047,B962,$E$7:$E$1047,1)</x:f>
        <x:v>54</x:v>
      </x:c>
      <x:c r="H962" s="68" t="n">
        <x:f>IF(E962=1,D962/G962,"")</x:f>
        <x:v>0.018518518518518517</x:v>
      </x:c>
      <x:c r="I962" s="55" t="n">
        <x:f>IF(AND(E962=1,COUNTIFS($A$7:A962,A962,$B$7:B962,B962,$E$7:E962,1)=1),1,0)</x:f>
        <x:v>0</x:v>
      </x:c>
      <x:c r="J962" s="64" t="str">
        <x:v>Official amendment</x:v>
      </x:c>
      <x:c r="K962" s="62" t="str">
        <x:v>Named signatories to tabled amendment</x:v>
      </x:c>
      <x:c r="L962" s="55" t="str">
        <x:v>No</x:v>
      </x:c>
      <x:c r="M962" s="55" t="str">
        <x:v>PET-MEP-259</x:v>
      </x:c>
    </x:row>
    <x:row r="963" ht="34" customHeight="1">
      <x:c r="A963" s="60" t="str">
        <x:v>Pierre-Romain Thionnet</x:v>
      </x:c>
      <x:c r="B963" s="60" t="str">
        <x:v>Digital Omnibus</x:v>
      </x:c>
      <x:c r="C963" s="61" t="str">
        <x:v>Amendment 1298; Article 3 – paragraph 1 – point 10 Regulation (EU) 2016/679 Article 41a – Paragraph 5</x:v>
      </x:c>
      <x:c r="D963" s="65" t="n">
        <x:f>IF(INDEX('MEP amendments'!$AE$7:$AE$315,MATCH($M963,'MEP amendments'!$AD$7:$AD$315,0))=1,INDEX('MEP amendments'!$P$7:$P$315,MATCH($M963,'MEP amendments'!$AD$7:$AD$315,0)),"")</x:f>
        <x:v>0</x:v>
      </x:c>
      <x:c r="E963" s="60" t="n">
        <x:f>IF(AND(ISNUMBER(D963),INDEX('MEP amendments'!$T$7:$T$315,MATCH($M963,'MEP amendments'!$AD$7:$AD$315,0))="Yes"),1,0)</x:f>
        <x:v>1</x:v>
      </x:c>
      <x:c r="F963" s="60" t="str">
        <x:f>INDEX('MEP amendments'!$S$7:$S$315,MATCH($M963,'MEP amendments'!$AD$7:$AD$315,0))</x:f>
        <x:v>High</x:v>
      </x:c>
      <x:c r="G963" s="60" t="n">
        <x:f>COUNTIFS($A$7:$A$1047,A963,$B$7:$B$1047,B963,$E$7:$E$1047,1)</x:f>
        <x:v>54</x:v>
      </x:c>
      <x:c r="H963" s="67" t="n">
        <x:f>IF(E963=1,D963/G963,"")</x:f>
        <x:v>0</x:v>
      </x:c>
      <x:c r="I963" s="60" t="n">
        <x:f>IF(AND(E963=1,COUNTIFS($A$7:A963,A963,$B$7:B963,B963,$E$7:E963,1)=1),1,0)</x:f>
        <x:v>0</x:v>
      </x:c>
      <x:c r="J963" s="63" t="str">
        <x:v>Official amendment</x:v>
      </x:c>
      <x:c r="K963" s="61" t="str">
        <x:v>Named signatories to tabled amendment</x:v>
      </x:c>
      <x:c r="L963" s="60" t="str">
        <x:v>No</x:v>
      </x:c>
      <x:c r="M963" s="60" t="str">
        <x:v>PET-MEP-269</x:v>
      </x:c>
    </x:row>
    <x:row r="964" ht="34" customHeight="1">
      <x:c r="A964" s="55" t="str">
        <x:v>Pierre-Romain Thionnet</x:v>
      </x:c>
      <x:c r="B964" s="55" t="str">
        <x:v>Digital Omnibus</x:v>
      </x:c>
      <x:c r="C964" s="62" t="str">
        <x:v>Amendment 1301; Article 3 – paragraph 1 – point 10 a (new) Regulation (EU) 2016/679 Article 41b (new)</x:v>
      </x:c>
      <x:c r="D964" s="66" t="n">
        <x:f>IF(INDEX('MEP amendments'!$AE$7:$AE$315,MATCH($M964,'MEP amendments'!$AD$7:$AD$315,0))=1,INDEX('MEP amendments'!$P$7:$P$315,MATCH($M964,'MEP amendments'!$AD$7:$AD$315,0)),"")</x:f>
        <x:v>1</x:v>
      </x:c>
      <x:c r="E964" s="55" t="n">
        <x:f>IF(AND(ISNUMBER(D964),INDEX('MEP amendments'!$T$7:$T$315,MATCH($M964,'MEP amendments'!$AD$7:$AD$315,0))="Yes"),1,0)</x:f>
        <x:v>1</x:v>
      </x:c>
      <x:c r="F964" s="55" t="str">
        <x:f>INDEX('MEP amendments'!$S$7:$S$315,MATCH($M964,'MEP amendments'!$AD$7:$AD$315,0))</x:f>
        <x:v>High</x:v>
      </x:c>
      <x:c r="G964" s="55" t="n">
        <x:f>COUNTIFS($A$7:$A$1047,A964,$B$7:$B$1047,B964,$E$7:$E$1047,1)</x:f>
        <x:v>54</x:v>
      </x:c>
      <x:c r="H964" s="68" t="n">
        <x:f>IF(E964=1,D964/G964,"")</x:f>
        <x:v>0.018518518518518517</x:v>
      </x:c>
      <x:c r="I964" s="55" t="n">
        <x:f>IF(AND(E964=1,COUNTIFS($A$7:A964,A964,$B$7:B964,B964,$E$7:E964,1)=1),1,0)</x:f>
        <x:v>0</x:v>
      </x:c>
      <x:c r="J964" s="64" t="str">
        <x:v>Official amendment</x:v>
      </x:c>
      <x:c r="K964" s="62" t="str">
        <x:v>Named signatories to tabled amendment</x:v>
      </x:c>
      <x:c r="L964" s="55" t="str">
        <x:v>No</x:v>
      </x:c>
      <x:c r="M964" s="55" t="str">
        <x:v>PET-MEP-272</x:v>
      </x:c>
    </x:row>
    <x:row r="965" ht="34" customHeight="1">
      <x:c r="A965" s="60" t="str">
        <x:v>Pierre-Romain Thionnet</x:v>
      </x:c>
      <x:c r="B965" s="60" t="str">
        <x:v>Digital Omnibus</x:v>
      </x:c>
      <x:c r="C965" s="61" t="str">
        <x:v>Amendment 1340; Article 3 – paragraph 1 – point 14 Regulation (EU) 2016/679 (GDPR) Article 70 – paragraph 1 – point hca (new)</x:v>
      </x:c>
      <x:c r="D965" s="65" t="n">
        <x:f>IF(INDEX('MEP amendments'!$AE$7:$AE$315,MATCH($M965,'MEP amendments'!$AD$7:$AD$315,0))=1,INDEX('MEP amendments'!$P$7:$P$315,MATCH($M965,'MEP amendments'!$AD$7:$AD$315,0)),"")</x:f>
        <x:v>1</x:v>
      </x:c>
      <x:c r="E965" s="60" t="n">
        <x:f>IF(AND(ISNUMBER(D965),INDEX('MEP amendments'!$T$7:$T$315,MATCH($M965,'MEP amendments'!$AD$7:$AD$315,0))="Yes"),1,0)</x:f>
        <x:v>1</x:v>
      </x:c>
      <x:c r="F965" s="60" t="str">
        <x:f>INDEX('MEP amendments'!$S$7:$S$315,MATCH($M965,'MEP amendments'!$AD$7:$AD$315,0))</x:f>
        <x:v>High</x:v>
      </x:c>
      <x:c r="G965" s="60" t="n">
        <x:f>COUNTIFS($A$7:$A$1047,A965,$B$7:$B$1047,B965,$E$7:$E$1047,1)</x:f>
        <x:v>54</x:v>
      </x:c>
      <x:c r="H965" s="67" t="n">
        <x:f>IF(E965=1,D965/G965,"")</x:f>
        <x:v>0.018518518518518517</x:v>
      </x:c>
      <x:c r="I965" s="60" t="n">
        <x:f>IF(AND(E965=1,COUNTIFS($A$7:A965,A965,$B$7:B965,B965,$E$7:E965,1)=1),1,0)</x:f>
        <x:v>0</x:v>
      </x:c>
      <x:c r="J965" s="63" t="str">
        <x:v>Official amendment</x:v>
      </x:c>
      <x:c r="K965" s="61" t="str">
        <x:v>Named signatories to tabled amendment</x:v>
      </x:c>
      <x:c r="L965" s="60" t="str">
        <x:v>No</x:v>
      </x:c>
      <x:c r="M965" s="60" t="str">
        <x:v>PET-MEP-274</x:v>
      </x:c>
    </x:row>
    <x:row r="966" ht="34" customHeight="1">
      <x:c r="A966" s="55" t="str">
        <x:v>Pierre-Romain Thionnet</x:v>
      </x:c>
      <x:c r="B966" s="55" t="str">
        <x:v>Digital Omnibus</x:v>
      </x:c>
      <x:c r="C966" s="62" t="str">
        <x:v>Amendment 1392; Article 3 – paragraph 1 – point 15 Regulation (EU) 2016/679 Article 88a – paragraph 3 – point c</x:v>
      </x:c>
      <x:c r="D966" s="66" t="n">
        <x:f>IF(INDEX('MEP amendments'!$AE$7:$AE$315,MATCH($M966,'MEP amendments'!$AD$7:$AD$315,0))=1,INDEX('MEP amendments'!$P$7:$P$315,MATCH($M966,'MEP amendments'!$AD$7:$AD$315,0)),"")</x:f>
        <x:v>1</x:v>
      </x:c>
      <x:c r="E966" s="55" t="n">
        <x:f>IF(AND(ISNUMBER(D966),INDEX('MEP amendments'!$T$7:$T$315,MATCH($M966,'MEP amendments'!$AD$7:$AD$315,0))="Yes"),1,0)</x:f>
        <x:v>1</x:v>
      </x:c>
      <x:c r="F966" s="55" t="str">
        <x:f>INDEX('MEP amendments'!$S$7:$S$315,MATCH($M966,'MEP amendments'!$AD$7:$AD$315,0))</x:f>
        <x:v>High</x:v>
      </x:c>
      <x:c r="G966" s="55" t="n">
        <x:f>COUNTIFS($A$7:$A$1047,A966,$B$7:$B$1047,B966,$E$7:$E$1047,1)</x:f>
        <x:v>54</x:v>
      </x:c>
      <x:c r="H966" s="68" t="n">
        <x:f>IF(E966=1,D966/G966,"")</x:f>
        <x:v>0.018518518518518517</x:v>
      </x:c>
      <x:c r="I966" s="55" t="n">
        <x:f>IF(AND(E966=1,COUNTIFS($A$7:A966,A966,$B$7:B966,B966,$E$7:E966,1)=1),1,0)</x:f>
        <x:v>0</x:v>
      </x:c>
      <x:c r="J966" s="64" t="str">
        <x:v>Official amendment</x:v>
      </x:c>
      <x:c r="K966" s="62" t="str">
        <x:v>Named signatories to tabled amendment</x:v>
      </x:c>
      <x:c r="L966" s="55" t="str">
        <x:v>No</x:v>
      </x:c>
      <x:c r="M966" s="55" t="str">
        <x:v>PET-MEP-278</x:v>
      </x:c>
    </x:row>
    <x:row r="967" ht="34" customHeight="1">
      <x:c r="A967" s="60" t="str">
        <x:v>Pierre-Romain Thionnet</x:v>
      </x:c>
      <x:c r="B967" s="60" t="str">
        <x:v>Digital Omnibus</x:v>
      </x:c>
      <x:c r="C967" s="61" t="str">
        <x:v>Amendment 1635; Article 4(1)(3)(a); Regulation (EU) 2018/1725 Article 10(2)(l)</x:v>
      </x:c>
      <x:c r="D967" s="65" t="n">
        <x:f>IF(INDEX('MEP amendments'!$AE$7:$AE$315,MATCH($M967,'MEP amendments'!$AD$7:$AD$315,0))=1,INDEX('MEP amendments'!$P$7:$P$315,MATCH($M967,'MEP amendments'!$AD$7:$AD$315,0)),"")</x:f>
        <x:v>1</x:v>
      </x:c>
      <x:c r="E967" s="60" t="n">
        <x:f>IF(AND(ISNUMBER(D967),INDEX('MEP amendments'!$T$7:$T$315,MATCH($M967,'MEP amendments'!$AD$7:$AD$315,0))="Yes"),1,0)</x:f>
        <x:v>1</x:v>
      </x:c>
      <x:c r="F967" s="60" t="str">
        <x:f>INDEX('MEP amendments'!$S$7:$S$315,MATCH($M967,'MEP amendments'!$AD$7:$AD$315,0))</x:f>
        <x:v>High</x:v>
      </x:c>
      <x:c r="G967" s="60" t="n">
        <x:f>COUNTIFS($A$7:$A$1047,A967,$B$7:$B$1047,B967,$E$7:$E$1047,1)</x:f>
        <x:v>54</x:v>
      </x:c>
      <x:c r="H967" s="67" t="n">
        <x:f>IF(E967=1,D967/G967,"")</x:f>
        <x:v>0.018518518518518517</x:v>
      </x:c>
      <x:c r="I967" s="60" t="n">
        <x:f>IF(AND(E967=1,COUNTIFS($A$7:A967,A967,$B$7:B967,B967,$E$7:E967,1)=1),1,0)</x:f>
        <x:v>0</x:v>
      </x:c>
      <x:c r="J967" s="63" t="str">
        <x:v>Official amendment</x:v>
      </x:c>
      <x:c r="K967" s="61" t="str">
        <x:v>Named signatories to tabled amendment</x:v>
      </x:c>
      <x:c r="L967" s="60" t="str">
        <x:v>No</x:v>
      </x:c>
      <x:c r="M967" s="60" t="str">
        <x:v>PET-MEP-297</x:v>
      </x:c>
    </x:row>
    <x:row r="968" ht="34" customHeight="1">
      <x:c r="A968" s="55" t="str">
        <x:v>Pierre-Romain Thionnet</x:v>
      </x:c>
      <x:c r="B968" s="55" t="str">
        <x:v>Digital Omnibus</x:v>
      </x:c>
      <x:c r="C968" s="62" t="str">
        <x:v>Amendment 1644; Article 4(1)(3)(b); Regulation (EU) 2018/1725 Article 10(4)</x:v>
      </x:c>
      <x:c r="D968" s="66" t="n">
        <x:f>IF(INDEX('MEP amendments'!$AE$7:$AE$315,MATCH($M968,'MEP amendments'!$AD$7:$AD$315,0))=1,INDEX('MEP amendments'!$P$7:$P$315,MATCH($M968,'MEP amendments'!$AD$7:$AD$315,0)),"")</x:f>
        <x:v>1</x:v>
      </x:c>
      <x:c r="E968" s="55" t="n">
        <x:f>IF(AND(ISNUMBER(D968),INDEX('MEP amendments'!$T$7:$T$315,MATCH($M968,'MEP amendments'!$AD$7:$AD$315,0))="Yes"),1,0)</x:f>
        <x:v>1</x:v>
      </x:c>
      <x:c r="F968" s="55" t="str">
        <x:f>INDEX('MEP amendments'!$S$7:$S$315,MATCH($M968,'MEP amendments'!$AD$7:$AD$315,0))</x:f>
        <x:v>High</x:v>
      </x:c>
      <x:c r="G968" s="55" t="n">
        <x:f>COUNTIFS($A$7:$A$1047,A968,$B$7:$B$1047,B968,$E$7:$E$1047,1)</x:f>
        <x:v>54</x:v>
      </x:c>
      <x:c r="H968" s="68" t="n">
        <x:f>IF(E968=1,D968/G968,"")</x:f>
        <x:v>0.018518518518518517</x:v>
      </x:c>
      <x:c r="I968" s="55" t="n">
        <x:f>IF(AND(E968=1,COUNTIFS($A$7:A968,A968,$B$7:B968,B968,$E$7:E968,1)=1),1,0)</x:f>
        <x:v>0</x:v>
      </x:c>
      <x:c r="J968" s="64" t="str">
        <x:v>Official amendment</x:v>
      </x:c>
      <x:c r="K968" s="62" t="str">
        <x:v>Named signatories to tabled amendment</x:v>
      </x:c>
      <x:c r="L968" s="55" t="str">
        <x:v>No</x:v>
      </x:c>
      <x:c r="M968" s="55" t="str">
        <x:v>PET-MEP-299</x:v>
      </x:c>
    </x:row>
    <x:row r="969" ht="34" customHeight="1">
      <x:c r="A969" s="60" t="str">
        <x:v>Pierre-Romain Thionnet</x:v>
      </x:c>
      <x:c r="B969" s="60" t="str">
        <x:v>Digital Omnibus</x:v>
      </x:c>
      <x:c r="C969" s="61" t="str">
        <x:v>Amendment 1710; Article 4(1)(10); Regulation (EU) 2018/1725 Article 45a</x:v>
      </x:c>
      <x:c r="D969" s="65" t="n">
        <x:f>IF(INDEX('MEP amendments'!$AE$7:$AE$315,MATCH($M969,'MEP amendments'!$AD$7:$AD$315,0))=1,INDEX('MEP amendments'!$P$7:$P$315,MATCH($M969,'MEP amendments'!$AD$7:$AD$315,0)),"")</x:f>
        <x:v>0</x:v>
      </x:c>
      <x:c r="E969" s="60" t="n">
        <x:f>IF(AND(ISNUMBER(D969),INDEX('MEP amendments'!$T$7:$T$315,MATCH($M969,'MEP amendments'!$AD$7:$AD$315,0))="Yes"),1,0)</x:f>
        <x:v>1</x:v>
      </x:c>
      <x:c r="F969" s="60" t="str">
        <x:f>INDEX('MEP amendments'!$S$7:$S$315,MATCH($M969,'MEP amendments'!$AD$7:$AD$315,0))</x:f>
        <x:v>High</x:v>
      </x:c>
      <x:c r="G969" s="60" t="n">
        <x:f>COUNTIFS($A$7:$A$1047,A969,$B$7:$B$1047,B969,$E$7:$E$1047,1)</x:f>
        <x:v>54</x:v>
      </x:c>
      <x:c r="H969" s="67" t="n">
        <x:f>IF(E969=1,D969/G969,"")</x:f>
        <x:v>0</x:v>
      </x:c>
      <x:c r="I969" s="60" t="n">
        <x:f>IF(AND(E969=1,COUNTIFS($A$7:A969,A969,$B$7:B969,B969,$E$7:E969,1)=1),1,0)</x:f>
        <x:v>0</x:v>
      </x:c>
      <x:c r="J969" s="63" t="str">
        <x:v>Official amendment</x:v>
      </x:c>
      <x:c r="K969" s="61" t="str">
        <x:v>Named signatories to tabled amendment</x:v>
      </x:c>
      <x:c r="L969" s="60" t="str">
        <x:v>No</x:v>
      </x:c>
      <x:c r="M969" s="60" t="str">
        <x:v>PET-MEP-303</x:v>
      </x:c>
    </x:row>
    <x:row r="970" ht="34" customHeight="1">
      <x:c r="A970" s="55" t="str">
        <x:v>Pierre-Romain Thionnet</x:v>
      </x:c>
      <x:c r="B970" s="55" t="str">
        <x:v>Digital Omnibus</x:v>
      </x:c>
      <x:c r="C970" s="62" t="str">
        <x:v>Amendment 1839: Art10(3) repeal conditions, justification</x:v>
      </x:c>
      <x:c r="D970" s="66" t="n">
        <x:f>IF(INDEX('MEP amendments'!$AE$7:$AE$315,MATCH($M970,'MEP amendments'!$AD$7:$AD$315,0))=1,INDEX('MEP amendments'!$P$7:$P$315,MATCH($M970,'MEP amendments'!$AD$7:$AD$315,0)),"")</x:f>
        <x:v>0</x:v>
      </x:c>
      <x:c r="E970" s="55" t="n">
        <x:f>IF(AND(ISNUMBER(D970),INDEX('MEP amendments'!$T$7:$T$315,MATCH($M970,'MEP amendments'!$AD$7:$AD$315,0))="Yes"),1,0)</x:f>
        <x:v>1</x:v>
      </x:c>
      <x:c r="F970" s="55" t="str">
        <x:f>INDEX('MEP amendments'!$S$7:$S$315,MATCH($M970,'MEP amendments'!$AD$7:$AD$315,0))</x:f>
        <x:v>High</x:v>
      </x:c>
      <x:c r="G970" s="55" t="n">
        <x:f>COUNTIFS($A$7:$A$1047,A970,$B$7:$B$1047,B970,$E$7:$E$1047,1)</x:f>
        <x:v>54</x:v>
      </x:c>
      <x:c r="H970" s="68" t="n">
        <x:f>IF(E970=1,D970/G970,"")</x:f>
        <x:v>0</x:v>
      </x:c>
      <x:c r="I970" s="55" t="n">
        <x:f>IF(AND(E970=1,COUNTIFS($A$7:A970,A970,$B$7:B970,B970,$E$7:E970,1)=1),1,0)</x:f>
        <x:v>0</x:v>
      </x:c>
      <x:c r="J970" s="64" t="str">
        <x:v>Official amendment</x:v>
      </x:c>
      <x:c r="K970" s="62" t="str">
        <x:v>Named signatories to tabled amendment</x:v>
      </x:c>
      <x:c r="L970" s="55" t="str">
        <x:v>No</x:v>
      </x:c>
      <x:c r="M970" s="55" t="str">
        <x:v>PET-MEP-315</x:v>
      </x:c>
    </x:row>
    <x:row r="971" ht="34" customHeight="1">
      <x:c r="A971" s="60" t="str">
        <x:v>Raquel García Hermida-Van Der Walle</x:v>
      </x:c>
      <x:c r="B971" s="60" t="str">
        <x:v>Digital Omnibus</x:v>
      </x:c>
      <x:c r="C971" s="61" t="str">
        <x:v>Amendment 217 — Recital 27</x:v>
      </x:c>
      <x:c r="D971" s="65" t="str">
        <x:f>IF(INDEX('MEP amendments'!$AE$7:$AE$315,MATCH($M971,'MEP amendments'!$AD$7:$AD$315,0))=1,INDEX('MEP amendments'!$P$7:$P$315,MATCH($M971,'MEP amendments'!$AD$7:$AD$315,0)),"")</x:f>
      </x:c>
      <x:c r="E971" s="60" t="n">
        <x:f>IF(AND(ISNUMBER(D971),INDEX('MEP amendments'!$T$7:$T$315,MATCH($M971,'MEP amendments'!$AD$7:$AD$315,0))="Yes"),1,0)</x:f>
        <x:v>0</x:v>
      </x:c>
      <x:c r="F971" s="60" t="str">
        <x:f>INDEX('MEP amendments'!$S$7:$S$315,MATCH($M971,'MEP amendments'!$AD$7:$AD$315,0))</x:f>
        <x:v>Medium</x:v>
      </x:c>
      <x:c r="G971" s="60" t="n">
        <x:f>COUNTIFS($A$7:$A$1047,A971,$B$7:$B$1047,B971,$E$7:$E$1047,1)</x:f>
        <x:v>10</x:v>
      </x:c>
      <x:c r="H971" s="67" t="str">
        <x:f>IF(E971=1,D971/G971,"")</x:f>
      </x:c>
      <x:c r="I971" s="60" t="n">
        <x:f>IF(AND(E971=1,COUNTIFS($A$7:A971,A971,$B$7:B971,B971,$E$7:E971,1)=1),1,0)</x:f>
        <x:v>0</x:v>
      </x:c>
      <x:c r="J971" s="63" t="str">
        <x:v>Official amendment</x:v>
      </x:c>
      <x:c r="K971" s="61" t="str">
        <x:v>Named signatory to tabled amendment</x:v>
      </x:c>
      <x:c r="L971" s="60" t="str">
        <x:v>No</x:v>
      </x:c>
      <x:c r="M971" s="60" t="str">
        <x:v>PET-MEP-100</x:v>
      </x:c>
    </x:row>
    <x:row r="972" ht="34" customHeight="1">
      <x:c r="A972" s="55" t="str">
        <x:v>Raquel García Hermida-Van Der Walle</x:v>
      </x:c>
      <x:c r="B972" s="55" t="str">
        <x:v>Digital Omnibus</x:v>
      </x:c>
      <x:c r="C972" s="62" t="str">
        <x:v>Amendment 225 — Recital 27 a (new)</x:v>
      </x:c>
      <x:c r="D972" s="66" t="n">
        <x:f>IF(INDEX('MEP amendments'!$AE$7:$AE$315,MATCH($M972,'MEP amendments'!$AD$7:$AD$315,0))=1,INDEX('MEP amendments'!$P$7:$P$315,MATCH($M972,'MEP amendments'!$AD$7:$AD$315,0)),"")</x:f>
        <x:v>2</x:v>
      </x:c>
      <x:c r="E972" s="55" t="n">
        <x:f>IF(AND(ISNUMBER(D972),INDEX('MEP amendments'!$T$7:$T$315,MATCH($M972,'MEP amendments'!$AD$7:$AD$315,0))="Yes"),1,0)</x:f>
        <x:v>1</x:v>
      </x:c>
      <x:c r="F972" s="55" t="str">
        <x:f>INDEX('MEP amendments'!$S$7:$S$315,MATCH($M972,'MEP amendments'!$AD$7:$AD$315,0))</x:f>
        <x:v>High</x:v>
      </x:c>
      <x:c r="G972" s="55" t="n">
        <x:f>COUNTIFS($A$7:$A$1047,A972,$B$7:$B$1047,B972,$E$7:$E$1047,1)</x:f>
        <x:v>10</x:v>
      </x:c>
      <x:c r="H972" s="68" t="n">
        <x:f>IF(E972=1,D972/G972,"")</x:f>
        <x:v>0.2</x:v>
      </x:c>
      <x:c r="I972" s="55" t="n">
        <x:f>IF(AND(E972=1,COUNTIFS($A$7:A972,A972,$B$7:B972,B972,$E$7:E972,1)=1),1,0)</x:f>
        <x:v>1</x:v>
      </x:c>
      <x:c r="J972" s="64" t="str">
        <x:v>Official amendment</x:v>
      </x:c>
      <x:c r="K972" s="62" t="str">
        <x:v>Named signatory to tabled amendment</x:v>
      </x:c>
      <x:c r="L972" s="55" t="str">
        <x:v>No</x:v>
      </x:c>
      <x:c r="M972" s="55" t="str">
        <x:v>PET-MEP-106</x:v>
      </x:c>
    </x:row>
    <x:row r="973" ht="34" customHeight="1">
      <x:c r="A973" s="60" t="str">
        <x:v>Raquel García Hermida-Van Der Walle</x:v>
      </x:c>
      <x:c r="B973" s="60" t="str">
        <x:v>Digital Omnibus</x:v>
      </x:c>
      <x:c r="C973" s="61" t="str">
        <x:v>Amendment 272 — Recital 31</x:v>
      </x:c>
      <x:c r="D973" s="65" t="str">
        <x:f>IF(INDEX('MEP amendments'!$AE$7:$AE$315,MATCH($M973,'MEP amendments'!$AD$7:$AD$315,0))=1,INDEX('MEP amendments'!$P$7:$P$315,MATCH($M973,'MEP amendments'!$AD$7:$AD$315,0)),"")</x:f>
      </x:c>
      <x:c r="E973" s="60" t="n">
        <x:f>IF(AND(ISNUMBER(D973),INDEX('MEP amendments'!$T$7:$T$315,MATCH($M973,'MEP amendments'!$AD$7:$AD$315,0))="Yes"),1,0)</x:f>
        <x:v>0</x:v>
      </x:c>
      <x:c r="F973" s="60" t="str">
        <x:f>INDEX('MEP amendments'!$S$7:$S$315,MATCH($M973,'MEP amendments'!$AD$7:$AD$315,0))</x:f>
        <x:v>Medium</x:v>
      </x:c>
      <x:c r="G973" s="60" t="n">
        <x:f>COUNTIFS($A$7:$A$1047,A973,$B$7:$B$1047,B973,$E$7:$E$1047,1)</x:f>
        <x:v>10</x:v>
      </x:c>
      <x:c r="H973" s="67" t="str">
        <x:f>IF(E973=1,D973/G973,"")</x:f>
      </x:c>
      <x:c r="I973" s="60" t="n">
        <x:f>IF(AND(E973=1,COUNTIFS($A$7:A973,A973,$B$7:B973,B973,$E$7:E973,1)=1),1,0)</x:f>
        <x:v>0</x:v>
      </x:c>
      <x:c r="J973" s="63" t="str">
        <x:v>Official amendment</x:v>
      </x:c>
      <x:c r="K973" s="61" t="str">
        <x:v>Named signatory to tabled amendment</x:v>
      </x:c>
      <x:c r="L973" s="60" t="str">
        <x:v>No</x:v>
      </x:c>
      <x:c r="M973" s="60" t="str">
        <x:v>PET-MEP-119</x:v>
      </x:c>
    </x:row>
    <x:row r="974" ht="34" customHeight="1">
      <x:c r="A974" s="55" t="str">
        <x:v>Raquel García Hermida-Van Der Walle</x:v>
      </x:c>
      <x:c r="B974" s="55" t="str">
        <x:v>Digital Omnibus</x:v>
      </x:c>
      <x:c r="C974" s="62" t="str">
        <x:v>Amendment 315 — Recital 34</x:v>
      </x:c>
      <x:c r="D974" s="66" t="n">
        <x:f>IF(INDEX('MEP amendments'!$AE$7:$AE$315,MATCH($M974,'MEP amendments'!$AD$7:$AD$315,0))=1,INDEX('MEP amendments'!$P$7:$P$315,MATCH($M974,'MEP amendments'!$AD$7:$AD$315,0)),"")</x:f>
        <x:v>0</x:v>
      </x:c>
      <x:c r="E974" s="55" t="n">
        <x:f>IF(AND(ISNUMBER(D974),INDEX('MEP amendments'!$T$7:$T$315,MATCH($M974,'MEP amendments'!$AD$7:$AD$315,0))="Yes"),1,0)</x:f>
        <x:v>1</x:v>
      </x:c>
      <x:c r="F974" s="55" t="str">
        <x:f>INDEX('MEP amendments'!$S$7:$S$315,MATCH($M974,'MEP amendments'!$AD$7:$AD$315,0))</x:f>
        <x:v>Medium</x:v>
      </x:c>
      <x:c r="G974" s="55" t="n">
        <x:f>COUNTIFS($A$7:$A$1047,A974,$B$7:$B$1047,B974,$E$7:$E$1047,1)</x:f>
        <x:v>10</x:v>
      </x:c>
      <x:c r="H974" s="68" t="n">
        <x:f>IF(E974=1,D974/G974,"")</x:f>
        <x:v>0</x:v>
      </x:c>
      <x:c r="I974" s="55" t="n">
        <x:f>IF(AND(E974=1,COUNTIFS($A$7:A974,A974,$B$7:B974,B974,$E$7:E974,1)=1),1,0)</x:f>
        <x:v>0</x:v>
      </x:c>
      <x:c r="J974" s="64" t="str">
        <x:v>Official amendment</x:v>
      </x:c>
      <x:c r="K974" s="62" t="str">
        <x:v>Named signatory to tabled amendment</x:v>
      </x:c>
      <x:c r="L974" s="55" t="str">
        <x:v>No</x:v>
      </x:c>
      <x:c r="M974" s="55" t="str">
        <x:v>PET-MEP-133</x:v>
      </x:c>
    </x:row>
    <x:row r="975" ht="34" customHeight="1">
      <x:c r="A975" s="60" t="str">
        <x:v>Raquel García Hermida-Van Der Walle</x:v>
      </x:c>
      <x:c r="B975" s="60" t="str">
        <x:v>Digital Omnibus</x:v>
      </x:c>
      <x:c r="C975" s="61" t="str">
        <x:v>Amendment 448; Recital 44 – paragraph 4</x:v>
      </x:c>
      <x:c r="D975" s="65" t="n">
        <x:f>IF(INDEX('MEP amendments'!$AE$7:$AE$315,MATCH($M975,'MEP amendments'!$AD$7:$AD$315,0))=1,INDEX('MEP amendments'!$P$7:$P$315,MATCH($M975,'MEP amendments'!$AD$7:$AD$315,0)),"")</x:f>
        <x:v>2</x:v>
      </x:c>
      <x:c r="E975" s="60" t="n">
        <x:f>IF(AND(ISNUMBER(D975),INDEX('MEP amendments'!$T$7:$T$315,MATCH($M975,'MEP amendments'!$AD$7:$AD$315,0))="Yes"),1,0)</x:f>
        <x:v>1</x:v>
      </x:c>
      <x:c r="F975" s="60" t="str">
        <x:f>INDEX('MEP amendments'!$S$7:$S$315,MATCH($M975,'MEP amendments'!$AD$7:$AD$315,0))</x:f>
        <x:v>High</x:v>
      </x:c>
      <x:c r="G975" s="60" t="n">
        <x:f>COUNTIFS($A$7:$A$1047,A975,$B$7:$B$1047,B975,$E$7:$E$1047,1)</x:f>
        <x:v>10</x:v>
      </x:c>
      <x:c r="H975" s="67" t="n">
        <x:f>IF(E975=1,D975/G975,"")</x:f>
        <x:v>0.2</x:v>
      </x:c>
      <x:c r="I975" s="60" t="n">
        <x:f>IF(AND(E975=1,COUNTIFS($A$7:A975,A975,$B$7:B975,B975,$E$7:E975,1)=1),1,0)</x:f>
        <x:v>0</x:v>
      </x:c>
      <x:c r="J975" s="63" t="str">
        <x:v>Official amendment</x:v>
      </x:c>
      <x:c r="K975" s="61" t="str">
        <x:v>Named signatory to tabled amendment</x:v>
      </x:c>
      <x:c r="L975" s="60" t="str">
        <x:v>No</x:v>
      </x:c>
      <x:c r="M975" s="60" t="str">
        <x:v>PET-MEP-146</x:v>
      </x:c>
    </x:row>
    <x:row r="976" ht="34" customHeight="1">
      <x:c r="A976" s="55" t="str">
        <x:v>Raquel García Hermida-Van Der Walle</x:v>
      </x:c>
      <x:c r="B976" s="55" t="str">
        <x:v>Digital Omnibus</x:v>
      </x:c>
      <x:c r="C976" s="62" t="str">
        <x:v>Amendment 464; Recital 46</x:v>
      </x:c>
      <x:c r="D976" s="66" t="n">
        <x:f>IF(INDEX('MEP amendments'!$AE$7:$AE$315,MATCH($M976,'MEP amendments'!$AD$7:$AD$315,0))=1,INDEX('MEP amendments'!$P$7:$P$315,MATCH($M976,'MEP amendments'!$AD$7:$AD$315,0)),"")</x:f>
        <x:v>2</x:v>
      </x:c>
      <x:c r="E976" s="55" t="n">
        <x:f>IF(AND(ISNUMBER(D976),INDEX('MEP amendments'!$T$7:$T$315,MATCH($M976,'MEP amendments'!$AD$7:$AD$315,0))="Yes"),1,0)</x:f>
        <x:v>1</x:v>
      </x:c>
      <x:c r="F976" s="55" t="str">
        <x:f>INDEX('MEP amendments'!$S$7:$S$315,MATCH($M976,'MEP amendments'!$AD$7:$AD$315,0))</x:f>
        <x:v>High</x:v>
      </x:c>
      <x:c r="G976" s="55" t="n">
        <x:f>COUNTIFS($A$7:$A$1047,A976,$B$7:$B$1047,B976,$E$7:$E$1047,1)</x:f>
        <x:v>10</x:v>
      </x:c>
      <x:c r="H976" s="68" t="n">
        <x:f>IF(E976=1,D976/G976,"")</x:f>
        <x:v>0.2</x:v>
      </x:c>
      <x:c r="I976" s="55" t="n">
        <x:f>IF(AND(E976=1,COUNTIFS($A$7:A976,A976,$B$7:B976,B976,$E$7:E976,1)=1),1,0)</x:f>
        <x:v>0</x:v>
      </x:c>
      <x:c r="J976" s="64" t="str">
        <x:v>Official amendment</x:v>
      </x:c>
      <x:c r="K976" s="62" t="str">
        <x:v>Named signatory to tabled amendment</x:v>
      </x:c>
      <x:c r="L976" s="55" t="str">
        <x:v>Yes</x:v>
      </x:c>
      <x:c r="M976" s="55" t="str">
        <x:v>PET-MEP-148</x:v>
      </x:c>
    </x:row>
    <x:row r="977" ht="34" customHeight="1">
      <x:c r="A977" s="60" t="str">
        <x:v>Raquel García Hermida-Van Der Walle</x:v>
      </x:c>
      <x:c r="B977" s="60" t="str">
        <x:v>Digital Omnibus</x:v>
      </x:c>
      <x:c r="C977" s="61" t="str">
        <x:v>Amendment 977: new GDPR Art4(38a)</x:v>
      </x:c>
      <x:c r="D977" s="65" t="n">
        <x:f>IF(INDEX('MEP amendments'!$AE$7:$AE$315,MATCH($M977,'MEP amendments'!$AD$7:$AD$315,0))=1,INDEX('MEP amendments'!$P$7:$P$315,MATCH($M977,'MEP amendments'!$AD$7:$AD$315,0)),"")</x:f>
        <x:v>0</x:v>
      </x:c>
      <x:c r="E977" s="60" t="n">
        <x:f>IF(AND(ISNUMBER(D977),INDEX('MEP amendments'!$T$7:$T$315,MATCH($M977,'MEP amendments'!$AD$7:$AD$315,0))="Yes"),1,0)</x:f>
        <x:v>1</x:v>
      </x:c>
      <x:c r="F977" s="60" t="str">
        <x:f>INDEX('MEP amendments'!$S$7:$S$315,MATCH($M977,'MEP amendments'!$AD$7:$AD$315,0))</x:f>
        <x:v>Medium</x:v>
      </x:c>
      <x:c r="G977" s="60" t="n">
        <x:f>COUNTIFS($A$7:$A$1047,A977,$B$7:$B$1047,B977,$E$7:$E$1047,1)</x:f>
        <x:v>10</x:v>
      </x:c>
      <x:c r="H977" s="67" t="n">
        <x:f>IF(E977=1,D977/G977,"")</x:f>
        <x:v>0</x:v>
      </x:c>
      <x:c r="I977" s="60" t="n">
        <x:f>IF(AND(E977=1,COUNTIFS($A$7:A977,A977,$B$7:B977,B977,$E$7:E977,1)=1),1,0)</x:f>
        <x:v>0</x:v>
      </x:c>
      <x:c r="J977" s="63" t="str">
        <x:v>Official amendment</x:v>
      </x:c>
      <x:c r="K977" s="61" t="str">
        <x:v>Named joint proposers/signatories</x:v>
      </x:c>
      <x:c r="L977" s="60" t="str">
        <x:v>No</x:v>
      </x:c>
      <x:c r="M977" s="60" t="str">
        <x:v>PET-MEP-191</x:v>
      </x:c>
    </x:row>
    <x:row r="978" ht="34" customHeight="1">
      <x:c r="A978" s="55" t="str">
        <x:v>Raquel García Hermida-Van Der Walle</x:v>
      </x:c>
      <x:c r="B978" s="55" t="str">
        <x:v>Digital Omnibus</x:v>
      </x:c>
      <x:c r="C978" s="62" t="str">
        <x:v>Proposed GDPR Article 41a; proposal Article 3(1)(10)</x:v>
      </x:c>
      <x:c r="D978" s="66" t="str">
        <x:f>IF(INDEX('MEP amendments'!$AE$7:$AE$315,MATCH($M978,'MEP amendments'!$AD$7:$AD$315,0))=1,INDEX('MEP amendments'!$P$7:$P$315,MATCH($M978,'MEP amendments'!$AD$7:$AD$315,0)),"")</x:f>
      </x:c>
      <x:c r="E978" s="55" t="n">
        <x:f>IF(AND(ISNUMBER(D978),INDEX('MEP amendments'!$T$7:$T$315,MATCH($M978,'MEP amendments'!$AD$7:$AD$315,0))="Yes"),1,0)</x:f>
        <x:v>0</x:v>
      </x:c>
      <x:c r="F978" s="55" t="str">
        <x:f>INDEX('MEP amendments'!$S$7:$S$315,MATCH($M978,'MEP amendments'!$AD$7:$AD$315,0))</x:f>
        <x:v>Medium</x:v>
      </x:c>
      <x:c r="G978" s="55" t="n">
        <x:f>COUNTIFS($A$7:$A$1047,A978,$B$7:$B$1047,B978,$E$7:$E$1047,1)</x:f>
        <x:v>10</x:v>
      </x:c>
      <x:c r="H978" s="68" t="str">
        <x:f>IF(E978=1,D978/G978,"")</x:f>
      </x:c>
      <x:c r="I978" s="55" t="n">
        <x:f>IF(AND(E978=1,COUNTIFS($A$7:A978,A978,$B$7:B978,B978,$E$7:E978,1)=1),1,0)</x:f>
        <x:v>0</x:v>
      </x:c>
      <x:c r="J978" s="64" t="str">
        <x:v>Official amendment</x:v>
      </x:c>
      <x:c r="K978" s="62" t="str">
        <x:v>Named joint proposers/signatories</x:v>
      </x:c>
      <x:c r="L978" s="55" t="str">
        <x:v>No</x:v>
      </x:c>
      <x:c r="M978" s="55" t="str">
        <x:v>PET-MEP-216</x:v>
      </x:c>
    </x:row>
    <x:row r="979" ht="34" customHeight="1">
      <x:c r="A979" s="60" t="str">
        <x:v>Raquel García Hermida-Van Der Walle</x:v>
      </x:c>
      <x:c r="B979" s="60" t="str">
        <x:v>Digital Omnibus</x:v>
      </x:c>
      <x:c r="C979" s="61" t="str">
        <x:v>New GDPR Article 29a; proposal Article 3(1)(10) introductory part</x:v>
      </x:c>
      <x:c r="D979" s="65" t="n">
        <x:f>IF(INDEX('MEP amendments'!$AE$7:$AE$315,MATCH($M979,'MEP amendments'!$AD$7:$AD$315,0))=1,INDEX('MEP amendments'!$P$7:$P$315,MATCH($M979,'MEP amendments'!$AD$7:$AD$315,0)),"")</x:f>
        <x:v>2</x:v>
      </x:c>
      <x:c r="E979" s="60" t="n">
        <x:f>IF(AND(ISNUMBER(D979),INDEX('MEP amendments'!$T$7:$T$315,MATCH($M979,'MEP amendments'!$AD$7:$AD$315,0))="Yes"),1,0)</x:f>
        <x:v>1</x:v>
      </x:c>
      <x:c r="F979" s="60" t="str">
        <x:f>INDEX('MEP amendments'!$S$7:$S$315,MATCH($M979,'MEP amendments'!$AD$7:$AD$315,0))</x:f>
        <x:v>High</x:v>
      </x:c>
      <x:c r="G979" s="60" t="n">
        <x:f>COUNTIFS($A$7:$A$1047,A979,$B$7:$B$1047,B979,$E$7:$E$1047,1)</x:f>
        <x:v>10</x:v>
      </x:c>
      <x:c r="H979" s="67" t="n">
        <x:f>IF(E979=1,D979/G979,"")</x:f>
        <x:v>0.2</x:v>
      </x:c>
      <x:c r="I979" s="60" t="n">
        <x:f>IF(AND(E979=1,COUNTIFS($A$7:A979,A979,$B$7:B979,B979,$E$7:E979,1)=1),1,0)</x:f>
        <x:v>0</x:v>
      </x:c>
      <x:c r="J979" s="63" t="str">
        <x:v>Official amendment</x:v>
      </x:c>
      <x:c r="K979" s="61" t="str">
        <x:v>Named joint proposers/signatories</x:v>
      </x:c>
      <x:c r="L979" s="60" t="str">
        <x:v>No</x:v>
      </x:c>
      <x:c r="M979" s="60" t="str">
        <x:v>PET-MEP-220</x:v>
      </x:c>
    </x:row>
    <x:row r="980" ht="34" customHeight="1">
      <x:c r="A980" s="55" t="str">
        <x:v>Raquel García Hermida-Van Der Walle</x:v>
      </x:c>
      <x:c r="B980" s="55" t="str">
        <x:v>Digital Omnibus</x:v>
      </x:c>
      <x:c r="C980" s="62" t="str">
        <x:v>Amendment 1534; Article 3 – paragraph 1 – point 15 Regulation (EU) 2016/679 Article 88b – paragraph 6</x:v>
      </x:c>
      <x:c r="D980" s="66" t="n">
        <x:f>IF(INDEX('MEP amendments'!$AE$7:$AE$315,MATCH($M980,'MEP amendments'!$AD$7:$AD$315,0))=1,INDEX('MEP amendments'!$P$7:$P$315,MATCH($M980,'MEP amendments'!$AD$7:$AD$315,0)),"")</x:f>
        <x:v>2</x:v>
      </x:c>
      <x:c r="E980" s="55" t="n">
        <x:f>IF(AND(ISNUMBER(D980),INDEX('MEP amendments'!$T$7:$T$315,MATCH($M980,'MEP amendments'!$AD$7:$AD$315,0))="Yes"),1,0)</x:f>
        <x:v>1</x:v>
      </x:c>
      <x:c r="F980" s="55" t="str">
        <x:f>INDEX('MEP amendments'!$S$7:$S$315,MATCH($M980,'MEP amendments'!$AD$7:$AD$315,0))</x:f>
        <x:v>High</x:v>
      </x:c>
      <x:c r="G980" s="55" t="n">
        <x:f>COUNTIFS($A$7:$A$1047,A980,$B$7:$B$1047,B980,$E$7:$E$1047,1)</x:f>
        <x:v>10</x:v>
      </x:c>
      <x:c r="H980" s="68" t="n">
        <x:f>IF(E980=1,D980/G980,"")</x:f>
        <x:v>0.2</x:v>
      </x:c>
      <x:c r="I980" s="55" t="n">
        <x:f>IF(AND(E980=1,COUNTIFS($A$7:A980,A980,$B$7:B980,B980,$E$7:E980,1)=1),1,0)</x:f>
        <x:v>0</x:v>
      </x:c>
      <x:c r="J980" s="64" t="str">
        <x:v>Official amendment</x:v>
      </x:c>
      <x:c r="K980" s="62" t="str">
        <x:v>Named signatories to tabled amendment</x:v>
      </x:c>
      <x:c r="L980" s="55" t="str">
        <x:v>No</x:v>
      </x:c>
      <x:c r="M980" s="55" t="str">
        <x:v>PET-MEP-283</x:v>
      </x:c>
    </x:row>
    <x:row r="981" ht="34" customHeight="1">
      <x:c r="A981" s="60" t="str">
        <x:v>Raquel García Hermida-Van Der Walle</x:v>
      </x:c>
      <x:c r="B981" s="60" t="str">
        <x:v>Digital Omnibus</x:v>
      </x:c>
      <x:c r="C981" s="61" t="str">
        <x:v>Amendment 1560; Article 3 – paragraph 1 – point 15 Regulation (EU) 2016/679 Article 88c – paragraph 1</x:v>
      </x:c>
      <x:c r="D981" s="65" t="n">
        <x:f>IF(INDEX('MEP amendments'!$AE$7:$AE$315,MATCH($M981,'MEP amendments'!$AD$7:$AD$315,0))=1,INDEX('MEP amendments'!$P$7:$P$315,MATCH($M981,'MEP amendments'!$AD$7:$AD$315,0)),"")</x:f>
        <x:v>2</x:v>
      </x:c>
      <x:c r="E981" s="60" t="n">
        <x:f>IF(AND(ISNUMBER(D981),INDEX('MEP amendments'!$T$7:$T$315,MATCH($M981,'MEP amendments'!$AD$7:$AD$315,0))="Yes"),1,0)</x:f>
        <x:v>1</x:v>
      </x:c>
      <x:c r="F981" s="60" t="str">
        <x:f>INDEX('MEP amendments'!$S$7:$S$315,MATCH($M981,'MEP amendments'!$AD$7:$AD$315,0))</x:f>
        <x:v>High</x:v>
      </x:c>
      <x:c r="G981" s="60" t="n">
        <x:f>COUNTIFS($A$7:$A$1047,A981,$B$7:$B$1047,B981,$E$7:$E$1047,1)</x:f>
        <x:v>10</x:v>
      </x:c>
      <x:c r="H981" s="67" t="n">
        <x:f>IF(E981=1,D981/G981,"")</x:f>
        <x:v>0.2</x:v>
      </x:c>
      <x:c r="I981" s="60" t="n">
        <x:f>IF(AND(E981=1,COUNTIFS($A$7:A981,A981,$B$7:B981,B981,$E$7:E981,1)=1),1,0)</x:f>
        <x:v>0</x:v>
      </x:c>
      <x:c r="J981" s="63" t="str">
        <x:v>Official amendment</x:v>
      </x:c>
      <x:c r="K981" s="61" t="str">
        <x:v>Named signatories to tabled amendment</x:v>
      </x:c>
      <x:c r="L981" s="60" t="str">
        <x:v>No</x:v>
      </x:c>
      <x:c r="M981" s="60" t="str">
        <x:v>PET-MEP-284</x:v>
      </x:c>
    </x:row>
    <x:row r="982" ht="34" customHeight="1">
      <x:c r="A982" s="55" t="str">
        <x:v>Raquel García Hermida-Van Der Walle</x:v>
      </x:c>
      <x:c r="B982" s="55" t="str">
        <x:v>Digital Omnibus</x:v>
      </x:c>
      <x:c r="C982" s="62" t="str">
        <x:v>Amendment 1574; Article 3(1)(15); GDPR Article 88c(2a) (new)</x:v>
      </x:c>
      <x:c r="D982" s="66" t="n">
        <x:f>IF(INDEX('MEP amendments'!$AE$7:$AE$315,MATCH($M982,'MEP amendments'!$AD$7:$AD$315,0))=1,INDEX('MEP amendments'!$P$7:$P$315,MATCH($M982,'MEP amendments'!$AD$7:$AD$315,0)),"")</x:f>
        <x:v>1</x:v>
      </x:c>
      <x:c r="E982" s="55" t="n">
        <x:f>IF(AND(ISNUMBER(D982),INDEX('MEP amendments'!$T$7:$T$315,MATCH($M982,'MEP amendments'!$AD$7:$AD$315,0))="Yes"),1,0)</x:f>
        <x:v>1</x:v>
      </x:c>
      <x:c r="F982" s="55" t="str">
        <x:f>INDEX('MEP amendments'!$S$7:$S$315,MATCH($M982,'MEP amendments'!$AD$7:$AD$315,0))</x:f>
        <x:v>High</x:v>
      </x:c>
      <x:c r="G982" s="55" t="n">
        <x:f>COUNTIFS($A$7:$A$1047,A982,$B$7:$B$1047,B982,$E$7:$E$1047,1)</x:f>
        <x:v>10</x:v>
      </x:c>
      <x:c r="H982" s="68" t="n">
        <x:f>IF(E982=1,D982/G982,"")</x:f>
        <x:v>0.1</x:v>
      </x:c>
      <x:c r="I982" s="55" t="n">
        <x:f>IF(AND(E982=1,COUNTIFS($A$7:A982,A982,$B$7:B982,B982,$E$7:E982,1)=1),1,0)</x:f>
        <x:v>0</x:v>
      </x:c>
      <x:c r="J982" s="64" t="str">
        <x:v>Official amendment</x:v>
      </x:c>
      <x:c r="K982" s="62" t="str">
        <x:v>Named signatories to tabled amendment</x:v>
      </x:c>
      <x:c r="L982" s="55" t="str">
        <x:v>No</x:v>
      </x:c>
      <x:c r="M982" s="55" t="str">
        <x:v>PET-MEP-285</x:v>
      </x:c>
    </x:row>
    <x:row r="983" ht="34" customHeight="1">
      <x:c r="A983" s="60" t="str">
        <x:v>Raquel García Hermida-Van Der Walle</x:v>
      </x:c>
      <x:c r="B983" s="60" t="str">
        <x:v>Digital Omnibus</x:v>
      </x:c>
      <x:c r="C983" s="61" t="str">
        <x:v>Amendment 1576; Article 3(1)(15); GDPR Article 88c(2c) (new)</x:v>
      </x:c>
      <x:c r="D983" s="65" t="n">
        <x:f>IF(INDEX('MEP amendments'!$AE$7:$AE$315,MATCH($M983,'MEP amendments'!$AD$7:$AD$315,0))=1,INDEX('MEP amendments'!$P$7:$P$315,MATCH($M983,'MEP amendments'!$AD$7:$AD$315,0)),"")</x:f>
        <x:v>1</x:v>
      </x:c>
      <x:c r="E983" s="60" t="n">
        <x:f>IF(AND(ISNUMBER(D983),INDEX('MEP amendments'!$T$7:$T$315,MATCH($M983,'MEP amendments'!$AD$7:$AD$315,0))="Yes"),1,0)</x:f>
        <x:v>1</x:v>
      </x:c>
      <x:c r="F983" s="60" t="str">
        <x:f>INDEX('MEP amendments'!$S$7:$S$315,MATCH($M983,'MEP amendments'!$AD$7:$AD$315,0))</x:f>
        <x:v>High</x:v>
      </x:c>
      <x:c r="G983" s="60" t="n">
        <x:f>COUNTIFS($A$7:$A$1047,A983,$B$7:$B$1047,B983,$E$7:$E$1047,1)</x:f>
        <x:v>10</x:v>
      </x:c>
      <x:c r="H983" s="67" t="n">
        <x:f>IF(E983=1,D983/G983,"")</x:f>
        <x:v>0.1</x:v>
      </x:c>
      <x:c r="I983" s="60" t="n">
        <x:f>IF(AND(E983=1,COUNTIFS($A$7:A983,A983,$B$7:B983,B983,$E$7:E983,1)=1),1,0)</x:f>
        <x:v>0</x:v>
      </x:c>
      <x:c r="J983" s="63" t="str">
        <x:v>Official amendment</x:v>
      </x:c>
      <x:c r="K983" s="61" t="str">
        <x:v>Named signatories to tabled amendment</x:v>
      </x:c>
      <x:c r="L983" s="60" t="str">
        <x:v>No</x:v>
      </x:c>
      <x:c r="M983" s="60" t="str">
        <x:v>PET-MEP-286</x:v>
      </x:c>
    </x:row>
    <x:row r="984" ht="34" customHeight="1">
      <x:c r="A984" s="55" t="str">
        <x:v>Romana Tomc</x:v>
      </x:c>
      <x:c r="B984" s="55" t="str">
        <x:v>Digital Omnibus</x:v>
      </x:c>
      <x:c r="C984" s="62" t="str">
        <x:v>Amendment 321 — Recital 34</x:v>
      </x:c>
      <x:c r="D984" s="66" t="n">
        <x:f>IF(INDEX('MEP amendments'!$AE$7:$AE$315,MATCH($M984,'MEP amendments'!$AD$7:$AD$315,0))=1,INDEX('MEP amendments'!$P$7:$P$315,MATCH($M984,'MEP amendments'!$AD$7:$AD$315,0)),"")</x:f>
        <x:v>1</x:v>
      </x:c>
      <x:c r="E984" s="55" t="n">
        <x:f>IF(AND(ISNUMBER(D984),INDEX('MEP amendments'!$T$7:$T$315,MATCH($M984,'MEP amendments'!$AD$7:$AD$315,0))="Yes"),1,0)</x:f>
        <x:v>1</x:v>
      </x:c>
      <x:c r="F984" s="55" t="str">
        <x:f>INDEX('MEP amendments'!$S$7:$S$315,MATCH($M984,'MEP amendments'!$AD$7:$AD$315,0))</x:f>
        <x:v>High</x:v>
      </x:c>
      <x:c r="G984" s="55" t="n">
        <x:f>COUNTIFS($A$7:$A$1047,A984,$B$7:$B$1047,B984,$E$7:$E$1047,1)</x:f>
        <x:v>7</x:v>
      </x:c>
      <x:c r="H984" s="68" t="n">
        <x:f>IF(E984=1,D984/G984,"")</x:f>
        <x:v>0.14285714285714285</x:v>
      </x:c>
      <x:c r="I984" s="55" t="n">
        <x:f>IF(AND(E984=1,COUNTIFS($A$7:A984,A984,$B$7:B984,B984,$E$7:E984,1)=1),1,0)</x:f>
        <x:v>1</x:v>
      </x:c>
      <x:c r="J984" s="64" t="str">
        <x:v>Official amendment</x:v>
      </x:c>
      <x:c r="K984" s="62" t="str">
        <x:v>Named signatory to tabled amendment</x:v>
      </x:c>
      <x:c r="L984" s="55" t="str">
        <x:v>No</x:v>
      </x:c>
      <x:c r="M984" s="55" t="str">
        <x:v>PET-MEP-139</x:v>
      </x:c>
    </x:row>
    <x:row r="985" ht="34" customHeight="1">
      <x:c r="A985" s="60" t="str">
        <x:v>Romana Tomc</x:v>
      </x:c>
      <x:c r="B985" s="60" t="str">
        <x:v>Digital Omnibus</x:v>
      </x:c>
      <x:c r="C985" s="61" t="str">
        <x:v>Proposed GDPR Article 41a(1); proposal Article 3(1)(10)</x:v>
      </x:c>
      <x:c r="D985" s="65" t="n">
        <x:f>IF(INDEX('MEP amendments'!$AE$7:$AE$315,MATCH($M985,'MEP amendments'!$AD$7:$AD$315,0))=1,INDEX('MEP amendments'!$P$7:$P$315,MATCH($M985,'MEP amendments'!$AD$7:$AD$315,0)),"")</x:f>
        <x:v>1</x:v>
      </x:c>
      <x:c r="E985" s="60" t="n">
        <x:f>IF(AND(ISNUMBER(D985),INDEX('MEP amendments'!$T$7:$T$315,MATCH($M985,'MEP amendments'!$AD$7:$AD$315,0))="Yes"),1,0)</x:f>
        <x:v>1</x:v>
      </x:c>
      <x:c r="F985" s="60" t="str">
        <x:f>INDEX('MEP amendments'!$S$7:$S$315,MATCH($M985,'MEP amendments'!$AD$7:$AD$315,0))</x:f>
        <x:v>High</x:v>
      </x:c>
      <x:c r="G985" s="60" t="n">
        <x:f>COUNTIFS($A$7:$A$1047,A985,$B$7:$B$1047,B985,$E$7:$E$1047,1)</x:f>
        <x:v>7</x:v>
      </x:c>
      <x:c r="H985" s="67" t="n">
        <x:f>IF(E985=1,D985/G985,"")</x:f>
        <x:v>0.14285714285714285</x:v>
      </x:c>
      <x:c r="I985" s="60" t="n">
        <x:f>IF(AND(E985=1,COUNTIFS($A$7:A985,A985,$B$7:B985,B985,$E$7:E985,1)=1),1,0)</x:f>
        <x:v>0</x:v>
      </x:c>
      <x:c r="J985" s="63" t="str">
        <x:v>Official amendment</x:v>
      </x:c>
      <x:c r="K985" s="61" t="str">
        <x:v>Named joint proposers/signatories</x:v>
      </x:c>
      <x:c r="L985" s="60" t="str">
        <x:v>No</x:v>
      </x:c>
      <x:c r="M985" s="60" t="str">
        <x:v>PET-MEP-225</x:v>
      </x:c>
    </x:row>
    <x:row r="986" ht="34" customHeight="1">
      <x:c r="A986" s="55" t="str">
        <x:v>Romana Tomc</x:v>
      </x:c>
      <x:c r="B986" s="55" t="str">
        <x:v>Digital Omnibus</x:v>
      </x:c>
      <x:c r="C986" s="62" t="str">
        <x:v>Amendment 1269; Article 3 – paragraph 1 – point 10 Regulation (EU) 2016/679 Article 41a – paragraph 2 – point a</x:v>
      </x:c>
      <x:c r="D986" s="66" t="n">
        <x:f>IF(INDEX('MEP amendments'!$AE$7:$AE$315,MATCH($M986,'MEP amendments'!$AD$7:$AD$315,0))=1,INDEX('MEP amendments'!$P$7:$P$315,MATCH($M986,'MEP amendments'!$AD$7:$AD$315,0)),"")</x:f>
        <x:v>1</x:v>
      </x:c>
      <x:c r="E986" s="55" t="n">
        <x:f>IF(AND(ISNUMBER(D986),INDEX('MEP amendments'!$T$7:$T$315,MATCH($M986,'MEP amendments'!$AD$7:$AD$315,0))="Yes"),1,0)</x:f>
        <x:v>1</x:v>
      </x:c>
      <x:c r="F986" s="55" t="str">
        <x:f>INDEX('MEP amendments'!$S$7:$S$315,MATCH($M986,'MEP amendments'!$AD$7:$AD$315,0))</x:f>
        <x:v>High</x:v>
      </x:c>
      <x:c r="G986" s="55" t="n">
        <x:f>COUNTIFS($A$7:$A$1047,A986,$B$7:$B$1047,B986,$E$7:$E$1047,1)</x:f>
        <x:v>7</x:v>
      </x:c>
      <x:c r="H986" s="68" t="n">
        <x:f>IF(E986=1,D986/G986,"")</x:f>
        <x:v>0.14285714285714285</x:v>
      </x:c>
      <x:c r="I986" s="55" t="n">
        <x:f>IF(AND(E986=1,COUNTIFS($A$7:A986,A986,$B$7:B986,B986,$E$7:E986,1)=1),1,0)</x:f>
        <x:v>0</x:v>
      </x:c>
      <x:c r="J986" s="64" t="str">
        <x:v>Official amendment</x:v>
      </x:c>
      <x:c r="K986" s="62" t="str">
        <x:v>Named signatories to tabled amendment</x:v>
      </x:c>
      <x:c r="L986" s="55" t="str">
        <x:v>Yes</x:v>
      </x:c>
      <x:c r="M986" s="55" t="str">
        <x:v>PET-MEP-240</x:v>
      </x:c>
    </x:row>
    <x:row r="987" ht="34" customHeight="1">
      <x:c r="A987" s="60" t="str">
        <x:v>Romana Tomc</x:v>
      </x:c>
      <x:c r="B987" s="60" t="str">
        <x:v>Digital Omnibus</x:v>
      </x:c>
      <x:c r="C987" s="61" t="str">
        <x:v>Amendment 1275; Article 3 – paragraph 1 – point 10 Regulation (EU) 2016/679 Article 41a – paragraph 2 – point b</x:v>
      </x:c>
      <x:c r="D987" s="65" t="n">
        <x:f>IF(INDEX('MEP amendments'!$AE$7:$AE$315,MATCH($M987,'MEP amendments'!$AD$7:$AD$315,0))=1,INDEX('MEP amendments'!$P$7:$P$315,MATCH($M987,'MEP amendments'!$AD$7:$AD$315,0)),"")</x:f>
        <x:v>0</x:v>
      </x:c>
      <x:c r="E987" s="60" t="n">
        <x:f>IF(AND(ISNUMBER(D987),INDEX('MEP amendments'!$T$7:$T$315,MATCH($M987,'MEP amendments'!$AD$7:$AD$315,0))="Yes"),1,0)</x:f>
        <x:v>1</x:v>
      </x:c>
      <x:c r="F987" s="60" t="str">
        <x:f>INDEX('MEP amendments'!$S$7:$S$315,MATCH($M987,'MEP amendments'!$AD$7:$AD$315,0))</x:f>
        <x:v>High</x:v>
      </x:c>
      <x:c r="G987" s="60" t="n">
        <x:f>COUNTIFS($A$7:$A$1047,A987,$B$7:$B$1047,B987,$E$7:$E$1047,1)</x:f>
        <x:v>7</x:v>
      </x:c>
      <x:c r="H987" s="67" t="n">
        <x:f>IF(E987=1,D987/G987,"")</x:f>
        <x:v>0</x:v>
      </x:c>
      <x:c r="I987" s="60" t="n">
        <x:f>IF(AND(E987=1,COUNTIFS($A$7:A987,A987,$B$7:B987,B987,$E$7:E987,1)=1),1,0)</x:f>
        <x:v>0</x:v>
      </x:c>
      <x:c r="J987" s="63" t="str">
        <x:v>Official amendment</x:v>
      </x:c>
      <x:c r="K987" s="61" t="str">
        <x:v>Named signatories to tabled amendment</x:v>
      </x:c>
      <x:c r="L987" s="60" t="str">
        <x:v>No</x:v>
      </x:c>
      <x:c r="M987" s="60" t="str">
        <x:v>PET-MEP-246</x:v>
      </x:c>
    </x:row>
    <x:row r="988" ht="34" customHeight="1">
      <x:c r="A988" s="55" t="str">
        <x:v>Romana Tomc</x:v>
      </x:c>
      <x:c r="B988" s="55" t="str">
        <x:v>Digital Omnibus</x:v>
      </x:c>
      <x:c r="C988" s="62" t="str">
        <x:v>Amendment 1281; Article 3 – paragraph 1 – point 10 Regulation (EU) 2016/679 Article 41a – paragraph 2 – point ba (new)</x:v>
      </x:c>
      <x:c r="D988" s="66" t="n">
        <x:f>IF(INDEX('MEP amendments'!$AE$7:$AE$315,MATCH($M988,'MEP amendments'!$AD$7:$AD$315,0))=1,INDEX('MEP amendments'!$P$7:$P$315,MATCH($M988,'MEP amendments'!$AD$7:$AD$315,0)),"")</x:f>
        <x:v>1</x:v>
      </x:c>
      <x:c r="E988" s="55" t="n">
        <x:f>IF(AND(ISNUMBER(D988),INDEX('MEP amendments'!$T$7:$T$315,MATCH($M988,'MEP amendments'!$AD$7:$AD$315,0))="Yes"),1,0)</x:f>
        <x:v>1</x:v>
      </x:c>
      <x:c r="F988" s="55" t="str">
        <x:f>INDEX('MEP amendments'!$S$7:$S$315,MATCH($M988,'MEP amendments'!$AD$7:$AD$315,0))</x:f>
        <x:v>High</x:v>
      </x:c>
      <x:c r="G988" s="55" t="n">
        <x:f>COUNTIFS($A$7:$A$1047,A988,$B$7:$B$1047,B988,$E$7:$E$1047,1)</x:f>
        <x:v>7</x:v>
      </x:c>
      <x:c r="H988" s="68" t="n">
        <x:f>IF(E988=1,D988/G988,"")</x:f>
        <x:v>0.14285714285714285</x:v>
      </x:c>
      <x:c r="I988" s="55" t="n">
        <x:f>IF(AND(E988=1,COUNTIFS($A$7:A988,A988,$B$7:B988,B988,$E$7:E988,1)=1),1,0)</x:f>
        <x:v>0</x:v>
      </x:c>
      <x:c r="J988" s="64" t="str">
        <x:v>Official amendment</x:v>
      </x:c>
      <x:c r="K988" s="62" t="str">
        <x:v>Named signatories to tabled amendment</x:v>
      </x:c>
      <x:c r="L988" s="55" t="str">
        <x:v>No</x:v>
      </x:c>
      <x:c r="M988" s="55" t="str">
        <x:v>PET-MEP-252</x:v>
      </x:c>
    </x:row>
    <x:row r="989" ht="34" customHeight="1">
      <x:c r="A989" s="60" t="str">
        <x:v>Romana Tomc</x:v>
      </x:c>
      <x:c r="B989" s="60" t="str">
        <x:v>Digital Omnibus</x:v>
      </x:c>
      <x:c r="C989" s="61" t="str">
        <x:v>Amendment 1289; Article 3 – paragraph 1 – point 10 Regulation (EU) 2016/679 Article 41a – paragraph 3</x:v>
      </x:c>
      <x:c r="D989" s="65" t="n">
        <x:f>IF(INDEX('MEP amendments'!$AE$7:$AE$315,MATCH($M989,'MEP amendments'!$AD$7:$AD$315,0))=1,INDEX('MEP amendments'!$P$7:$P$315,MATCH($M989,'MEP amendments'!$AD$7:$AD$315,0)),"")</x:f>
        <x:v>1</x:v>
      </x:c>
      <x:c r="E989" s="60" t="n">
        <x:f>IF(AND(ISNUMBER(D989),INDEX('MEP amendments'!$T$7:$T$315,MATCH($M989,'MEP amendments'!$AD$7:$AD$315,0))="Yes"),1,0)</x:f>
        <x:v>1</x:v>
      </x:c>
      <x:c r="F989" s="60" t="str">
        <x:f>INDEX('MEP amendments'!$S$7:$S$315,MATCH($M989,'MEP amendments'!$AD$7:$AD$315,0))</x:f>
        <x:v>High</x:v>
      </x:c>
      <x:c r="G989" s="60" t="n">
        <x:f>COUNTIFS($A$7:$A$1047,A989,$B$7:$B$1047,B989,$E$7:$E$1047,1)</x:f>
        <x:v>7</x:v>
      </x:c>
      <x:c r="H989" s="67" t="n">
        <x:f>IF(E989=1,D989/G989,"")</x:f>
        <x:v>0.14285714285714285</x:v>
      </x:c>
      <x:c r="I989" s="60" t="n">
        <x:f>IF(AND(E989=1,COUNTIFS($A$7:A989,A989,$B$7:B989,B989,$E$7:E989,1)=1),1,0)</x:f>
        <x:v>0</x:v>
      </x:c>
      <x:c r="J989" s="63" t="str">
        <x:v>Official amendment</x:v>
      </x:c>
      <x:c r="K989" s="61" t="str">
        <x:v>Named signatories to tabled amendment</x:v>
      </x:c>
      <x:c r="L989" s="60" t="str">
        <x:v>No</x:v>
      </x:c>
      <x:c r="M989" s="60" t="str">
        <x:v>PET-MEP-260</x:v>
      </x:c>
    </x:row>
    <x:row r="990" ht="34" customHeight="1">
      <x:c r="A990" s="55" t="str">
        <x:v>Romana Tomc</x:v>
      </x:c>
      <x:c r="B990" s="55" t="str">
        <x:v>Digital Omnibus</x:v>
      </x:c>
      <x:c r="C990" s="62" t="str">
        <x:v>Amendment 1405; Article 3 – paragraph 1 – point 15 Regulation (EU) 2016/679 Article 88a – paragraph 3 – point da (new)</x:v>
      </x:c>
      <x:c r="D990" s="66" t="n">
        <x:f>IF(INDEX('MEP amendments'!$AE$7:$AE$315,MATCH($M990,'MEP amendments'!$AD$7:$AD$315,0))=1,INDEX('MEP amendments'!$P$7:$P$315,MATCH($M990,'MEP amendments'!$AD$7:$AD$315,0)),"")</x:f>
        <x:v>2</x:v>
      </x:c>
      <x:c r="E990" s="55" t="n">
        <x:f>IF(AND(ISNUMBER(D990),INDEX('MEP amendments'!$T$7:$T$315,MATCH($M990,'MEP amendments'!$AD$7:$AD$315,0))="Yes"),1,0)</x:f>
        <x:v>1</x:v>
      </x:c>
      <x:c r="F990" s="55" t="str">
        <x:f>INDEX('MEP amendments'!$S$7:$S$315,MATCH($M990,'MEP amendments'!$AD$7:$AD$315,0))</x:f>
        <x:v>High</x:v>
      </x:c>
      <x:c r="G990" s="55" t="n">
        <x:f>COUNTIFS($A$7:$A$1047,A990,$B$7:$B$1047,B990,$E$7:$E$1047,1)</x:f>
        <x:v>7</x:v>
      </x:c>
      <x:c r="H990" s="68" t="n">
        <x:f>IF(E990=1,D990/G990,"")</x:f>
        <x:v>0.2857142857142857</x:v>
      </x:c>
      <x:c r="I990" s="55" t="n">
        <x:f>IF(AND(E990=1,COUNTIFS($A$7:A990,A990,$B$7:B990,B990,$E$7:E990,1)=1),1,0)</x:f>
        <x:v>0</x:v>
      </x:c>
      <x:c r="J990" s="64" t="str">
        <x:v>Official amendment</x:v>
      </x:c>
      <x:c r="K990" s="62" t="str">
        <x:v>Named signatories to tabled amendment</x:v>
      </x:c>
      <x:c r="L990" s="55" t="str">
        <x:v>Yes</x:v>
      </x:c>
      <x:c r="M990" s="55" t="str">
        <x:v>PET-MEP-279</x:v>
      </x:c>
    </x:row>
    <x:row r="991" ht="34" customHeight="1">
      <x:c r="A991" s="60" t="str">
        <x:v>Sabine Verheyen</x:v>
      </x:c>
      <x:c r="B991" s="60" t="str">
        <x:v>Digital Omnibus</x:v>
      </x:c>
      <x:c r="C991" s="61" t="str">
        <x:v>Amendment 305 — Recital 33</x:v>
      </x:c>
      <x:c r="D991" s="65" t="n">
        <x:f>IF(INDEX('MEP amendments'!$AE$7:$AE$315,MATCH($M991,'MEP amendments'!$AD$7:$AD$315,0))=1,INDEX('MEP amendments'!$P$7:$P$315,MATCH($M991,'MEP amendments'!$AD$7:$AD$315,0)),"")</x:f>
        <x:v>2</x:v>
      </x:c>
      <x:c r="E991" s="60" t="n">
        <x:f>IF(AND(ISNUMBER(D991),INDEX('MEP amendments'!$T$7:$T$315,MATCH($M991,'MEP amendments'!$AD$7:$AD$315,0))="Yes"),1,0)</x:f>
        <x:v>1</x:v>
      </x:c>
      <x:c r="F991" s="60" t="str">
        <x:f>INDEX('MEP amendments'!$S$7:$S$315,MATCH($M991,'MEP amendments'!$AD$7:$AD$315,0))</x:f>
        <x:v>High</x:v>
      </x:c>
      <x:c r="G991" s="60" t="n">
        <x:f>COUNTIFS($A$7:$A$1047,A991,$B$7:$B$1047,B991,$E$7:$E$1047,1)</x:f>
        <x:v>4</x:v>
      </x:c>
      <x:c r="H991" s="67" t="n">
        <x:f>IF(E991=1,D991/G991,"")</x:f>
        <x:v>0.5</x:v>
      </x:c>
      <x:c r="I991" s="60" t="n">
        <x:f>IF(AND(E991=1,COUNTIFS($A$7:A991,A991,$B$7:B991,B991,$E$7:E991,1)=1),1,0)</x:f>
        <x:v>1</x:v>
      </x:c>
      <x:c r="J991" s="63" t="str">
        <x:v>Official amendment</x:v>
      </x:c>
      <x:c r="K991" s="61" t="str">
        <x:v>Named signatory to tabled amendment</x:v>
      </x:c>
      <x:c r="L991" s="60" t="str">
        <x:v>Yes</x:v>
      </x:c>
      <x:c r="M991" s="60" t="str">
        <x:v>PET-MEP-128</x:v>
      </x:c>
    </x:row>
    <x:row r="992" ht="34" customHeight="1">
      <x:c r="A992" s="55" t="str">
        <x:v>Sabine Verheyen</x:v>
      </x:c>
      <x:c r="B992" s="55" t="str">
        <x:v>Digital Omnibus</x:v>
      </x:c>
      <x:c r="C992" s="62" t="str">
        <x:v>Amendment 1579; Article 3(1)(15); GDPR Article 88c(2), replacing text with paragraphs 2–4</x:v>
      </x:c>
      <x:c r="D992" s="66" t="n">
        <x:f>IF(INDEX('MEP amendments'!$AE$7:$AE$315,MATCH($M992,'MEP amendments'!$AD$7:$AD$315,0))=1,INDEX('MEP amendments'!$P$7:$P$315,MATCH($M992,'MEP amendments'!$AD$7:$AD$315,0)),"")</x:f>
        <x:v>2</x:v>
      </x:c>
      <x:c r="E992" s="55" t="n">
        <x:f>IF(AND(ISNUMBER(D992),INDEX('MEP amendments'!$T$7:$T$315,MATCH($M992,'MEP amendments'!$AD$7:$AD$315,0))="Yes"),1,0)</x:f>
        <x:v>1</x:v>
      </x:c>
      <x:c r="F992" s="55" t="str">
        <x:f>INDEX('MEP amendments'!$S$7:$S$315,MATCH($M992,'MEP amendments'!$AD$7:$AD$315,0))</x:f>
        <x:v>High</x:v>
      </x:c>
      <x:c r="G992" s="55" t="n">
        <x:f>COUNTIFS($A$7:$A$1047,A992,$B$7:$B$1047,B992,$E$7:$E$1047,1)</x:f>
        <x:v>4</x:v>
      </x:c>
      <x:c r="H992" s="68" t="n">
        <x:f>IF(E992=1,D992/G992,"")</x:f>
        <x:v>0.5</x:v>
      </x:c>
      <x:c r="I992" s="55" t="n">
        <x:f>IF(AND(E992=1,COUNTIFS($A$7:A992,A992,$B$7:B992,B992,$E$7:E992,1)=1),1,0)</x:f>
        <x:v>0</x:v>
      </x:c>
      <x:c r="J992" s="64" t="str">
        <x:v>Official amendment</x:v>
      </x:c>
      <x:c r="K992" s="62" t="str">
        <x:v>Named signatories to tabled amendment</x:v>
      </x:c>
      <x:c r="L992" s="55" t="str">
        <x:v>Yes</x:v>
      </x:c>
      <x:c r="M992" s="55" t="str">
        <x:v>PET-MEP-287</x:v>
      </x:c>
    </x:row>
    <x:row r="993" ht="34" customHeight="1">
      <x:c r="A993" s="60" t="str">
        <x:v>Sabine Verheyen</x:v>
      </x:c>
      <x:c r="B993" s="60" t="str">
        <x:v>Digital Omnibus</x:v>
      </x:c>
      <x:c r="C993" s="61" t="str">
        <x:v>Amendment 1602; Article 3(1d); GDPR Article 9(2), new point</x:v>
      </x:c>
      <x:c r="D993" s="65" t="n">
        <x:f>IF(INDEX('MEP amendments'!$AE$7:$AE$315,MATCH($M993,'MEP amendments'!$AD$7:$AD$315,0))=1,INDEX('MEP amendments'!$P$7:$P$315,MATCH($M993,'MEP amendments'!$AD$7:$AD$315,0)),"")</x:f>
        <x:v>2</x:v>
      </x:c>
      <x:c r="E993" s="60" t="n">
        <x:f>IF(AND(ISNUMBER(D993),INDEX('MEP amendments'!$T$7:$T$315,MATCH($M993,'MEP amendments'!$AD$7:$AD$315,0))="Yes"),1,0)</x:f>
        <x:v>1</x:v>
      </x:c>
      <x:c r="F993" s="60" t="str">
        <x:f>INDEX('MEP amendments'!$S$7:$S$315,MATCH($M993,'MEP amendments'!$AD$7:$AD$315,0))</x:f>
        <x:v>High</x:v>
      </x:c>
      <x:c r="G993" s="60" t="n">
        <x:f>COUNTIFS($A$7:$A$1047,A993,$B$7:$B$1047,B993,$E$7:$E$1047,1)</x:f>
        <x:v>4</x:v>
      </x:c>
      <x:c r="H993" s="67" t="n">
        <x:f>IF(E993=1,D993/G993,"")</x:f>
        <x:v>0.5</x:v>
      </x:c>
      <x:c r="I993" s="60" t="n">
        <x:f>IF(AND(E993=1,COUNTIFS($A$7:A993,A993,$B$7:B993,B993,$E$7:E993,1)=1),1,0)</x:f>
        <x:v>0</x:v>
      </x:c>
      <x:c r="J993" s="63" t="str">
        <x:v>Official amendment</x:v>
      </x:c>
      <x:c r="K993" s="61" t="str">
        <x:v>Named signatories to tabled amendment</x:v>
      </x:c>
      <x:c r="L993" s="60" t="str">
        <x:v>No</x:v>
      </x:c>
      <x:c r="M993" s="60" t="str">
        <x:v>PET-MEP-294</x:v>
      </x:c>
    </x:row>
    <x:row r="994" ht="34" customHeight="1">
      <x:c r="A994" s="55" t="str">
        <x:v>Sabine Verheyen</x:v>
      </x:c>
      <x:c r="B994" s="55" t="str">
        <x:v>Digital Omnibus</x:v>
      </x:c>
      <x:c r="C994" s="62" t="str">
        <x:v>Amendment 1604; Article 3b (new); GDPR Article 6(3a) (new)</x:v>
      </x:c>
      <x:c r="D994" s="66" t="n">
        <x:f>IF(INDEX('MEP amendments'!$AE$7:$AE$315,MATCH($M994,'MEP amendments'!$AD$7:$AD$315,0))=1,INDEX('MEP amendments'!$P$7:$P$315,MATCH($M994,'MEP amendments'!$AD$7:$AD$315,0)),"")</x:f>
        <x:v>2</x:v>
      </x:c>
      <x:c r="E994" s="55" t="n">
        <x:f>IF(AND(ISNUMBER(D994),INDEX('MEP amendments'!$T$7:$T$315,MATCH($M994,'MEP amendments'!$AD$7:$AD$315,0))="Yes"),1,0)</x:f>
        <x:v>1</x:v>
      </x:c>
      <x:c r="F994" s="55" t="str">
        <x:f>INDEX('MEP amendments'!$S$7:$S$315,MATCH($M994,'MEP amendments'!$AD$7:$AD$315,0))</x:f>
        <x:v>High</x:v>
      </x:c>
      <x:c r="G994" s="55" t="n">
        <x:f>COUNTIFS($A$7:$A$1047,A994,$B$7:$B$1047,B994,$E$7:$E$1047,1)</x:f>
        <x:v>4</x:v>
      </x:c>
      <x:c r="H994" s="68" t="n">
        <x:f>IF(E994=1,D994/G994,"")</x:f>
        <x:v>0.5</x:v>
      </x:c>
      <x:c r="I994" s="55" t="n">
        <x:f>IF(AND(E994=1,COUNTIFS($A$7:A994,A994,$B$7:B994,B994,$E$7:E994,1)=1),1,0)</x:f>
        <x:v>0</x:v>
      </x:c>
      <x:c r="J994" s="64" t="str">
        <x:v>Official amendment</x:v>
      </x:c>
      <x:c r="K994" s="62" t="str">
        <x:v>Named signatories to tabled amendment</x:v>
      </x:c>
      <x:c r="L994" s="55" t="str">
        <x:v>No</x:v>
      </x:c>
      <x:c r="M994" s="55" t="str">
        <x:v>PET-MEP-295</x:v>
      </x:c>
    </x:row>
    <x:row r="995" ht="34" customHeight="1">
      <x:c r="A995" s="60" t="str">
        <x:v>Sabine Verheyen</x:v>
      </x:c>
      <x:c r="B995" s="60" t="str">
        <x:v>Digital Omnibus</x:v>
      </x:c>
      <x:c r="C995" s="61" t="str">
        <x:v>Amendment 1605; Article 3c (new); GDPR Article 4(5a) (new)</x:v>
      </x:c>
      <x:c r="D995" s="65" t="str">
        <x:f>IF(INDEX('MEP amendments'!$AE$7:$AE$315,MATCH($M995,'MEP amendments'!$AD$7:$AD$315,0))=1,INDEX('MEP amendments'!$P$7:$P$315,MATCH($M995,'MEP amendments'!$AD$7:$AD$315,0)),"")</x:f>
      </x:c>
      <x:c r="E995" s="60" t="n">
        <x:f>IF(AND(ISNUMBER(D995),INDEX('MEP amendments'!$T$7:$T$315,MATCH($M995,'MEP amendments'!$AD$7:$AD$315,0))="Yes"),1,0)</x:f>
        <x:v>0</x:v>
      </x:c>
      <x:c r="F995" s="60" t="str">
        <x:f>INDEX('MEP amendments'!$S$7:$S$315,MATCH($M995,'MEP amendments'!$AD$7:$AD$315,0))</x:f>
        <x:v>Low</x:v>
      </x:c>
      <x:c r="G995" s="60" t="n">
        <x:f>COUNTIFS($A$7:$A$1047,A995,$B$7:$B$1047,B995,$E$7:$E$1047,1)</x:f>
        <x:v>4</x:v>
      </x:c>
      <x:c r="H995" s="67" t="str">
        <x:f>IF(E995=1,D995/G995,"")</x:f>
      </x:c>
      <x:c r="I995" s="60" t="n">
        <x:f>IF(AND(E995=1,COUNTIFS($A$7:A995,A995,$B$7:B995,B995,$E$7:E995,1)=1),1,0)</x:f>
        <x:v>0</x:v>
      </x:c>
      <x:c r="J995" s="63" t="str">
        <x:v>Official amendment</x:v>
      </x:c>
      <x:c r="K995" s="61" t="str">
        <x:v>Named signatories to tabled amendment</x:v>
      </x:c>
      <x:c r="L995" s="60" t="str">
        <x:v>No</x:v>
      </x:c>
      <x:c r="M995" s="60" t="str">
        <x:v>PET-MEP-296</x:v>
      </x:c>
    </x:row>
    <x:row r="996" ht="34" customHeight="1">
      <x:c r="A996" s="55" t="str">
        <x:v>Sebastian Tynkkynen</x:v>
      </x:c>
      <x:c r="B996" s="55" t="str">
        <x:v>Digital Omnibus</x:v>
      </x:c>
      <x:c r="C996" s="62" t="str">
        <x:v>Amendment 221 — Recital 27</x:v>
      </x:c>
      <x:c r="D996" s="66" t="n">
        <x:f>IF(INDEX('MEP amendments'!$AE$7:$AE$315,MATCH($M996,'MEP amendments'!$AD$7:$AD$315,0))=1,INDEX('MEP amendments'!$P$7:$P$315,MATCH($M996,'MEP amendments'!$AD$7:$AD$315,0)),"")</x:f>
        <x:v>1</x:v>
      </x:c>
      <x:c r="E996" s="55" t="n">
        <x:f>IF(AND(ISNUMBER(D996),INDEX('MEP amendments'!$T$7:$T$315,MATCH($M996,'MEP amendments'!$AD$7:$AD$315,0))="Yes"),1,0)</x:f>
        <x:v>1</x:v>
      </x:c>
      <x:c r="F996" s="55" t="str">
        <x:f>INDEX('MEP amendments'!$S$7:$S$315,MATCH($M996,'MEP amendments'!$AD$7:$AD$315,0))</x:f>
        <x:v>High</x:v>
      </x:c>
      <x:c r="G996" s="55" t="n">
        <x:f>COUNTIFS($A$7:$A$1047,A996,$B$7:$B$1047,B996,$E$7:$E$1047,1)</x:f>
        <x:v>5</x:v>
      </x:c>
      <x:c r="H996" s="68" t="n">
        <x:f>IF(E996=1,D996/G996,"")</x:f>
        <x:v>0.2</x:v>
      </x:c>
      <x:c r="I996" s="55" t="n">
        <x:f>IF(AND(E996=1,COUNTIFS($A$7:A996,A996,$B$7:B996,B996,$E$7:E996,1)=1),1,0)</x:f>
        <x:v>1</x:v>
      </x:c>
      <x:c r="J996" s="64" t="str">
        <x:v>Official amendment</x:v>
      </x:c>
      <x:c r="K996" s="62" t="str">
        <x:v>Named signatory to tabled amendment</x:v>
      </x:c>
      <x:c r="L996" s="55" t="str">
        <x:v>No</x:v>
      </x:c>
      <x:c r="M996" s="55" t="str">
        <x:v>PET-MEP-104</x:v>
      </x:c>
    </x:row>
    <x:row r="997" ht="34" customHeight="1">
      <x:c r="A997" s="60" t="str">
        <x:v>Sebastian Tynkkynen</x:v>
      </x:c>
      <x:c r="B997" s="60" t="str">
        <x:v>Digital Omnibus</x:v>
      </x:c>
      <x:c r="C997" s="61" t="str">
        <x:v>Amendment 277 — Recital 31</x:v>
      </x:c>
      <x:c r="D997" s="65" t="n">
        <x:f>IF(INDEX('MEP amendments'!$AE$7:$AE$315,MATCH($M997,'MEP amendments'!$AD$7:$AD$315,0))=1,INDEX('MEP amendments'!$P$7:$P$315,MATCH($M997,'MEP amendments'!$AD$7:$AD$315,0)),"")</x:f>
        <x:v>0</x:v>
      </x:c>
      <x:c r="E997" s="60" t="n">
        <x:f>IF(AND(ISNUMBER(D997),INDEX('MEP amendments'!$T$7:$T$315,MATCH($M997,'MEP amendments'!$AD$7:$AD$315,0))="Yes"),1,0)</x:f>
        <x:v>1</x:v>
      </x:c>
      <x:c r="F997" s="60" t="str">
        <x:f>INDEX('MEP amendments'!$S$7:$S$315,MATCH($M997,'MEP amendments'!$AD$7:$AD$315,0))</x:f>
        <x:v>High</x:v>
      </x:c>
      <x:c r="G997" s="60" t="n">
        <x:f>COUNTIFS($A$7:$A$1047,A997,$B$7:$B$1047,B997,$E$7:$E$1047,1)</x:f>
        <x:v>5</x:v>
      </x:c>
      <x:c r="H997" s="67" t="n">
        <x:f>IF(E997=1,D997/G997,"")</x:f>
        <x:v>0</x:v>
      </x:c>
      <x:c r="I997" s="60" t="n">
        <x:f>IF(AND(E997=1,COUNTIFS($A$7:A997,A997,$B$7:B997,B997,$E$7:E997,1)=1),1,0)</x:f>
        <x:v>0</x:v>
      </x:c>
      <x:c r="J997" s="63" t="str">
        <x:v>Official amendment</x:v>
      </x:c>
      <x:c r="K997" s="61" t="str">
        <x:v>Named signatory to tabled amendment</x:v>
      </x:c>
      <x:c r="L997" s="60" t="str">
        <x:v>No</x:v>
      </x:c>
      <x:c r="M997" s="60" t="str">
        <x:v>PET-MEP-124</x:v>
      </x:c>
    </x:row>
    <x:row r="998" ht="34" customHeight="1">
      <x:c r="A998" s="55" t="str">
        <x:v>Sebastian Tynkkynen</x:v>
      </x:c>
      <x:c r="B998" s="55" t="str">
        <x:v>Digital Omnibus</x:v>
      </x:c>
      <x:c r="C998" s="62" t="str">
        <x:v>Amendment 322 — Recital 34</x:v>
      </x:c>
      <x:c r="D998" s="66" t="n">
        <x:f>IF(INDEX('MEP amendments'!$AE$7:$AE$315,MATCH($M998,'MEP amendments'!$AD$7:$AD$315,0))=1,INDEX('MEP amendments'!$P$7:$P$315,MATCH($M998,'MEP amendments'!$AD$7:$AD$315,0)),"")</x:f>
        <x:v>2</x:v>
      </x:c>
      <x:c r="E998" s="55" t="n">
        <x:f>IF(AND(ISNUMBER(D998),INDEX('MEP amendments'!$T$7:$T$315,MATCH($M998,'MEP amendments'!$AD$7:$AD$315,0))="Yes"),1,0)</x:f>
        <x:v>1</x:v>
      </x:c>
      <x:c r="F998" s="55" t="str">
        <x:f>INDEX('MEP amendments'!$S$7:$S$315,MATCH($M998,'MEP amendments'!$AD$7:$AD$315,0))</x:f>
        <x:v>High</x:v>
      </x:c>
      <x:c r="G998" s="55" t="n">
        <x:f>COUNTIFS($A$7:$A$1047,A998,$B$7:$B$1047,B998,$E$7:$E$1047,1)</x:f>
        <x:v>5</x:v>
      </x:c>
      <x:c r="H998" s="68" t="n">
        <x:f>IF(E998=1,D998/G998,"")</x:f>
        <x:v>0.4</x:v>
      </x:c>
      <x:c r="I998" s="55" t="n">
        <x:f>IF(AND(E998=1,COUNTIFS($A$7:A998,A998,$B$7:B998,B998,$E$7:E998,1)=1),1,0)</x:f>
        <x:v>0</x:v>
      </x:c>
      <x:c r="J998" s="64" t="str">
        <x:v>Official amendment</x:v>
      </x:c>
      <x:c r="K998" s="62" t="str">
        <x:v>Named signatory to tabled amendment</x:v>
      </x:c>
      <x:c r="L998" s="55" t="str">
        <x:v>No</x:v>
      </x:c>
      <x:c r="M998" s="55" t="str">
        <x:v>PET-MEP-140</x:v>
      </x:c>
    </x:row>
    <x:row r="999" ht="34" customHeight="1">
      <x:c r="A999" s="60" t="str">
        <x:v>Sebastian Tynkkynen</x:v>
      </x:c>
      <x:c r="B999" s="60" t="str">
        <x:v>Digital Omnibus</x:v>
      </x:c>
      <x:c r="C999" s="61" t="str">
        <x:v>Amendment 1034: proposed biometric-verification point(l), nominally GDPR Art9(2)(l)</x:v>
      </x:c>
      <x:c r="D999" s="65" t="n">
        <x:f>IF(INDEX('MEP amendments'!$AE$7:$AE$315,MATCH($M999,'MEP amendments'!$AD$7:$AD$315,0))=1,INDEX('MEP amendments'!$P$7:$P$315,MATCH($M999,'MEP amendments'!$AD$7:$AD$315,0)),"")</x:f>
        <x:v>2</x:v>
      </x:c>
      <x:c r="E999" s="60" t="n">
        <x:f>IF(AND(ISNUMBER(D999),INDEX('MEP amendments'!$T$7:$T$315,MATCH($M999,'MEP amendments'!$AD$7:$AD$315,0))="Yes"),1,0)</x:f>
        <x:v>1</x:v>
      </x:c>
      <x:c r="F999" s="60" t="str">
        <x:f>INDEX('MEP amendments'!$S$7:$S$315,MATCH($M999,'MEP amendments'!$AD$7:$AD$315,0))</x:f>
        <x:v>High</x:v>
      </x:c>
      <x:c r="G999" s="60" t="n">
        <x:f>COUNTIFS($A$7:$A$1047,A999,$B$7:$B$1047,B999,$E$7:$E$1047,1)</x:f>
        <x:v>5</x:v>
      </x:c>
      <x:c r="H999" s="67" t="n">
        <x:f>IF(E999=1,D999/G999,"")</x:f>
        <x:v>0.4</x:v>
      </x:c>
      <x:c r="I999" s="60" t="n">
        <x:f>IF(AND(E999=1,COUNTIFS($A$7:A999,A999,$B$7:B999,B999,$E$7:E999,1)=1),1,0)</x:f>
        <x:v>0</x:v>
      </x:c>
      <x:c r="J999" s="63" t="str">
        <x:v>Official amendment</x:v>
      </x:c>
      <x:c r="K999" s="61" t="str">
        <x:v>Named joint proposers/signatories</x:v>
      </x:c>
      <x:c r="L999" s="60" t="str">
        <x:v>No</x:v>
      </x:c>
      <x:c r="M999" s="60" t="str">
        <x:v>PET-MEP-199</x:v>
      </x:c>
    </x:row>
    <x:row r="1000" ht="34" customHeight="1">
      <x:c r="A1000" s="55" t="str">
        <x:v>Sebastian Tynkkynen</x:v>
      </x:c>
      <x:c r="B1000" s="55" t="str">
        <x:v>Digital Omnibus</x:v>
      </x:c>
      <x:c r="C1000" s="62" t="str">
        <x:v>Amendment 1637; Article 4(1)(3)(a); Regulation (EU) 2018/1725 Article 10(2)(l)</x:v>
      </x:c>
      <x:c r="D1000" s="66" t="n">
        <x:f>IF(INDEX('MEP amendments'!$AE$7:$AE$315,MATCH($M1000,'MEP amendments'!$AD$7:$AD$315,0))=1,INDEX('MEP amendments'!$P$7:$P$315,MATCH($M1000,'MEP amendments'!$AD$7:$AD$315,0)),"")</x:f>
        <x:v>1</x:v>
      </x:c>
      <x:c r="E1000" s="55" t="n">
        <x:f>IF(AND(ISNUMBER(D1000),INDEX('MEP amendments'!$T$7:$T$315,MATCH($M1000,'MEP amendments'!$AD$7:$AD$315,0))="Yes"),1,0)</x:f>
        <x:v>1</x:v>
      </x:c>
      <x:c r="F1000" s="55" t="str">
        <x:f>INDEX('MEP amendments'!$S$7:$S$315,MATCH($M1000,'MEP amendments'!$AD$7:$AD$315,0))</x:f>
        <x:v>High</x:v>
      </x:c>
      <x:c r="G1000" s="55" t="n">
        <x:f>COUNTIFS($A$7:$A$1047,A1000,$B$7:$B$1047,B1000,$E$7:$E$1047,1)</x:f>
        <x:v>5</x:v>
      </x:c>
      <x:c r="H1000" s="68" t="n">
        <x:f>IF(E1000=1,D1000/G1000,"")</x:f>
        <x:v>0.2</x:v>
      </x:c>
      <x:c r="I1000" s="55" t="n">
        <x:f>IF(AND(E1000=1,COUNTIFS($A$7:A1000,A1000,$B$7:B1000,B1000,$E$7:E1000,1)=1),1,0)</x:f>
        <x:v>0</x:v>
      </x:c>
      <x:c r="J1000" s="64" t="str">
        <x:v>Official amendment</x:v>
      </x:c>
      <x:c r="K1000" s="62" t="str">
        <x:v>Named signatories to tabled amendment</x:v>
      </x:c>
      <x:c r="L1000" s="55" t="str">
        <x:v>No</x:v>
      </x:c>
      <x:c r="M1000" s="55" t="str">
        <x:v>PET-MEP-298</x:v>
      </x:c>
    </x:row>
    <x:row r="1001" ht="34" customHeight="1">
      <x:c r="A1001" s="60" t="str">
        <x:v>Sibylle Berg</x:v>
      </x:c>
      <x:c r="B1001" s="60" t="str">
        <x:v>Digital Omnibus</x:v>
      </x:c>
      <x:c r="C1001" s="61" t="str">
        <x:v>Amendment 269 — Recital 31</x:v>
      </x:c>
      <x:c r="D1001" s="65" t="str">
        <x:f>IF(INDEX('MEP amendments'!$AE$7:$AE$315,MATCH($M1001,'MEP amendments'!$AD$7:$AD$315,0))=1,INDEX('MEP amendments'!$P$7:$P$315,MATCH($M1001,'MEP amendments'!$AD$7:$AD$315,0)),"")</x:f>
      </x:c>
      <x:c r="E1001" s="60" t="n">
        <x:f>IF(AND(ISNUMBER(D1001),INDEX('MEP amendments'!$T$7:$T$315,MATCH($M1001,'MEP amendments'!$AD$7:$AD$315,0))="Yes"),1,0)</x:f>
        <x:v>0</x:v>
      </x:c>
      <x:c r="F1001" s="60" t="str">
        <x:f>INDEX('MEP amendments'!$S$7:$S$315,MATCH($M1001,'MEP amendments'!$AD$7:$AD$315,0))</x:f>
        <x:v>Medium</x:v>
      </x:c>
      <x:c r="G1001" s="60" t="n">
        <x:f>COUNTIFS($A$7:$A$1047,A1001,$B$7:$B$1047,B1001,$E$7:$E$1047,1)</x:f>
        <x:v>0</x:v>
      </x:c>
      <x:c r="H1001" s="67" t="str">
        <x:f>IF(E1001=1,D1001/G1001,"")</x:f>
      </x:c>
      <x:c r="I1001" s="60" t="n">
        <x:f>IF(AND(E1001=1,COUNTIFS($A$7:A1001,A1001,$B$7:B1001,B1001,$E$7:E1001,1)=1),1,0)</x:f>
        <x:v>0</x:v>
      </x:c>
      <x:c r="J1001" s="63" t="str">
        <x:v>Official amendment</x:v>
      </x:c>
      <x:c r="K1001" s="61" t="str">
        <x:v>Named signatory to tabled amendment</x:v>
      </x:c>
      <x:c r="L1001" s="60" t="str">
        <x:v>No</x:v>
      </x:c>
      <x:c r="M1001" s="60" t="str">
        <x:v>PET-MEP-116</x:v>
      </x:c>
    </x:row>
    <x:row r="1002" ht="34" customHeight="1">
      <x:c r="A1002" s="55" t="str">
        <x:v>Sibylle Berg</x:v>
      </x:c>
      <x:c r="B1002" s="55" t="str">
        <x:v>Digital Omnibus</x:v>
      </x:c>
      <x:c r="C1002" s="62" t="str">
        <x:v>Amendment 311 — Recital 34</x:v>
      </x:c>
      <x:c r="D1002" s="66" t="str">
        <x:f>IF(INDEX('MEP amendments'!$AE$7:$AE$315,MATCH($M1002,'MEP amendments'!$AD$7:$AD$315,0))=1,INDEX('MEP amendments'!$P$7:$P$315,MATCH($M1002,'MEP amendments'!$AD$7:$AD$315,0)),"")</x:f>
      </x:c>
      <x:c r="E1002" s="55" t="n">
        <x:f>IF(AND(ISNUMBER(D1002),INDEX('MEP amendments'!$T$7:$T$315,MATCH($M1002,'MEP amendments'!$AD$7:$AD$315,0))="Yes"),1,0)</x:f>
        <x:v>0</x:v>
      </x:c>
      <x:c r="F1002" s="55" t="str">
        <x:f>INDEX('MEP amendments'!$S$7:$S$315,MATCH($M1002,'MEP amendments'!$AD$7:$AD$315,0))</x:f>
        <x:v>Medium</x:v>
      </x:c>
      <x:c r="G1002" s="55" t="n">
        <x:f>COUNTIFS($A$7:$A$1047,A1002,$B$7:$B$1047,B1002,$E$7:$E$1047,1)</x:f>
        <x:v>0</x:v>
      </x:c>
      <x:c r="H1002" s="68" t="str">
        <x:f>IF(E1002=1,D1002/G1002,"")</x:f>
      </x:c>
      <x:c r="I1002" s="55" t="n">
        <x:f>IF(AND(E1002=1,COUNTIFS($A$7:A1002,A1002,$B$7:B1002,B1002,$E$7:E1002,1)=1),1,0)</x:f>
        <x:v>0</x:v>
      </x:c>
      <x:c r="J1002" s="64" t="str">
        <x:v>Official amendment</x:v>
      </x:c>
      <x:c r="K1002" s="62" t="str">
        <x:v>Named signatory to tabled amendment</x:v>
      </x:c>
      <x:c r="L1002" s="55" t="str">
        <x:v>No</x:v>
      </x:c>
      <x:c r="M1002" s="55" t="str">
        <x:v>PET-MEP-129</x:v>
      </x:c>
    </x:row>
    <x:row r="1003" ht="34" customHeight="1">
      <x:c r="A1003" s="60" t="str">
        <x:v>Sibylle Berg</x:v>
      </x:c>
      <x:c r="B1003" s="60" t="str">
        <x:v>Digital Omnibus</x:v>
      </x:c>
      <x:c r="C1003" s="61" t="str">
        <x:v>Proposed GDPR Article 41a; proposal Article 3(1)(10)</x:v>
      </x:c>
      <x:c r="D1003" s="65" t="str">
        <x:f>IF(INDEX('MEP amendments'!$AE$7:$AE$315,MATCH($M1003,'MEP amendments'!$AD$7:$AD$315,0))=1,INDEX('MEP amendments'!$P$7:$P$315,MATCH($M1003,'MEP amendments'!$AD$7:$AD$315,0)),"")</x:f>
      </x:c>
      <x:c r="E1003" s="60" t="n">
        <x:f>IF(AND(ISNUMBER(D1003),INDEX('MEP amendments'!$T$7:$T$315,MATCH($M1003,'MEP amendments'!$AD$7:$AD$315,0))="Yes"),1,0)</x:f>
        <x:v>0</x:v>
      </x:c>
      <x:c r="F1003" s="60" t="str">
        <x:f>INDEX('MEP amendments'!$S$7:$S$315,MATCH($M1003,'MEP amendments'!$AD$7:$AD$315,0))</x:f>
        <x:v>Medium</x:v>
      </x:c>
      <x:c r="G1003" s="60" t="n">
        <x:f>COUNTIFS($A$7:$A$1047,A1003,$B$7:$B$1047,B1003,$E$7:$E$1047,1)</x:f>
        <x:v>0</x:v>
      </x:c>
      <x:c r="H1003" s="67" t="str">
        <x:f>IF(E1003=1,D1003/G1003,"")</x:f>
      </x:c>
      <x:c r="I1003" s="60" t="n">
        <x:f>IF(AND(E1003=1,COUNTIFS($A$7:A1003,A1003,$B$7:B1003,B1003,$E$7:E1003,1)=1),1,0)</x:f>
        <x:v>0</x:v>
      </x:c>
      <x:c r="J1003" s="63" t="str">
        <x:v>Official amendment</x:v>
      </x:c>
      <x:c r="K1003" s="61" t="str">
        <x:v>Named joint proposers/signatories</x:v>
      </x:c>
      <x:c r="L1003" s="60" t="str">
        <x:v>No</x:v>
      </x:c>
      <x:c r="M1003" s="60" t="str">
        <x:v>PET-MEP-214</x:v>
      </x:c>
    </x:row>
    <x:row r="1004" ht="34" customHeight="1">
      <x:c r="A1004" s="55" t="str">
        <x:v>Stefan Köhler</x:v>
      </x:c>
      <x:c r="B1004" s="55" t="str">
        <x:v>Digital Omnibus</x:v>
      </x:c>
      <x:c r="C1004" s="62" t="str">
        <x:v>Amendment 305 — Recital 33</x:v>
      </x:c>
      <x:c r="D1004" s="66" t="n">
        <x:f>IF(INDEX('MEP amendments'!$AE$7:$AE$315,MATCH($M1004,'MEP amendments'!$AD$7:$AD$315,0))=1,INDEX('MEP amendments'!$P$7:$P$315,MATCH($M1004,'MEP amendments'!$AD$7:$AD$315,0)),"")</x:f>
        <x:v>2</x:v>
      </x:c>
      <x:c r="E1004" s="55" t="n">
        <x:f>IF(AND(ISNUMBER(D1004),INDEX('MEP amendments'!$T$7:$T$315,MATCH($M1004,'MEP amendments'!$AD$7:$AD$315,0))="Yes"),1,0)</x:f>
        <x:v>1</x:v>
      </x:c>
      <x:c r="F1004" s="55" t="str">
        <x:f>INDEX('MEP amendments'!$S$7:$S$315,MATCH($M1004,'MEP amendments'!$AD$7:$AD$315,0))</x:f>
        <x:v>High</x:v>
      </x:c>
      <x:c r="G1004" s="55" t="n">
        <x:f>COUNTIFS($A$7:$A$1047,A1004,$B$7:$B$1047,B1004,$E$7:$E$1047,1)</x:f>
        <x:v>4</x:v>
      </x:c>
      <x:c r="H1004" s="68" t="n">
        <x:f>IF(E1004=1,D1004/G1004,"")</x:f>
        <x:v>0.5</x:v>
      </x:c>
      <x:c r="I1004" s="55" t="n">
        <x:f>IF(AND(E1004=1,COUNTIFS($A$7:A1004,A1004,$B$7:B1004,B1004,$E$7:E1004,1)=1),1,0)</x:f>
        <x:v>1</x:v>
      </x:c>
      <x:c r="J1004" s="64" t="str">
        <x:v>Official amendment</x:v>
      </x:c>
      <x:c r="K1004" s="62" t="str">
        <x:v>Named signatory to tabled amendment</x:v>
      </x:c>
      <x:c r="L1004" s="55" t="str">
        <x:v>Yes</x:v>
      </x:c>
      <x:c r="M1004" s="55" t="str">
        <x:v>PET-MEP-128</x:v>
      </x:c>
    </x:row>
    <x:row r="1005" ht="34" customHeight="1">
      <x:c r="A1005" s="60" t="str">
        <x:v>Stefan Köhler</x:v>
      </x:c>
      <x:c r="B1005" s="60" t="str">
        <x:v>Digital Omnibus</x:v>
      </x:c>
      <x:c r="C1005" s="61" t="str">
        <x:v>Amendment 1579; Article 3(1)(15); GDPR Article 88c(2), replacing text with paragraphs 2–4</x:v>
      </x:c>
      <x:c r="D1005" s="65" t="n">
        <x:f>IF(INDEX('MEP amendments'!$AE$7:$AE$315,MATCH($M1005,'MEP amendments'!$AD$7:$AD$315,0))=1,INDEX('MEP amendments'!$P$7:$P$315,MATCH($M1005,'MEP amendments'!$AD$7:$AD$315,0)),"")</x:f>
        <x:v>2</x:v>
      </x:c>
      <x:c r="E1005" s="60" t="n">
        <x:f>IF(AND(ISNUMBER(D1005),INDEX('MEP amendments'!$T$7:$T$315,MATCH($M1005,'MEP amendments'!$AD$7:$AD$315,0))="Yes"),1,0)</x:f>
        <x:v>1</x:v>
      </x:c>
      <x:c r="F1005" s="60" t="str">
        <x:f>INDEX('MEP amendments'!$S$7:$S$315,MATCH($M1005,'MEP amendments'!$AD$7:$AD$315,0))</x:f>
        <x:v>High</x:v>
      </x:c>
      <x:c r="G1005" s="60" t="n">
        <x:f>COUNTIFS($A$7:$A$1047,A1005,$B$7:$B$1047,B1005,$E$7:$E$1047,1)</x:f>
        <x:v>4</x:v>
      </x:c>
      <x:c r="H1005" s="67" t="n">
        <x:f>IF(E1005=1,D1005/G1005,"")</x:f>
        <x:v>0.5</x:v>
      </x:c>
      <x:c r="I1005" s="60" t="n">
        <x:f>IF(AND(E1005=1,COUNTIFS($A$7:A1005,A1005,$B$7:B1005,B1005,$E$7:E1005,1)=1),1,0)</x:f>
        <x:v>0</x:v>
      </x:c>
      <x:c r="J1005" s="63" t="str">
        <x:v>Official amendment</x:v>
      </x:c>
      <x:c r="K1005" s="61" t="str">
        <x:v>Named signatories to tabled amendment</x:v>
      </x:c>
      <x:c r="L1005" s="60" t="str">
        <x:v>Yes</x:v>
      </x:c>
      <x:c r="M1005" s="60" t="str">
        <x:v>PET-MEP-287</x:v>
      </x:c>
    </x:row>
    <x:row r="1006" ht="34" customHeight="1">
      <x:c r="A1006" s="55" t="str">
        <x:v>Stefan Köhler</x:v>
      </x:c>
      <x:c r="B1006" s="55" t="str">
        <x:v>Digital Omnibus</x:v>
      </x:c>
      <x:c r="C1006" s="62" t="str">
        <x:v>Amendment 1602; Article 3(1d); GDPR Article 9(2), new point</x:v>
      </x:c>
      <x:c r="D1006" s="66" t="n">
        <x:f>IF(INDEX('MEP amendments'!$AE$7:$AE$315,MATCH($M1006,'MEP amendments'!$AD$7:$AD$315,0))=1,INDEX('MEP amendments'!$P$7:$P$315,MATCH($M1006,'MEP amendments'!$AD$7:$AD$315,0)),"")</x:f>
        <x:v>2</x:v>
      </x:c>
      <x:c r="E1006" s="55" t="n">
        <x:f>IF(AND(ISNUMBER(D1006),INDEX('MEP amendments'!$T$7:$T$315,MATCH($M1006,'MEP amendments'!$AD$7:$AD$315,0))="Yes"),1,0)</x:f>
        <x:v>1</x:v>
      </x:c>
      <x:c r="F1006" s="55" t="str">
        <x:f>INDEX('MEP amendments'!$S$7:$S$315,MATCH($M1006,'MEP amendments'!$AD$7:$AD$315,0))</x:f>
        <x:v>High</x:v>
      </x:c>
      <x:c r="G1006" s="55" t="n">
        <x:f>COUNTIFS($A$7:$A$1047,A1006,$B$7:$B$1047,B1006,$E$7:$E$1047,1)</x:f>
        <x:v>4</x:v>
      </x:c>
      <x:c r="H1006" s="68" t="n">
        <x:f>IF(E1006=1,D1006/G1006,"")</x:f>
        <x:v>0.5</x:v>
      </x:c>
      <x:c r="I1006" s="55" t="n">
        <x:f>IF(AND(E1006=1,COUNTIFS($A$7:A1006,A1006,$B$7:B1006,B1006,$E$7:E1006,1)=1),1,0)</x:f>
        <x:v>0</x:v>
      </x:c>
      <x:c r="J1006" s="64" t="str">
        <x:v>Official amendment</x:v>
      </x:c>
      <x:c r="K1006" s="62" t="str">
        <x:v>Named signatories to tabled amendment</x:v>
      </x:c>
      <x:c r="L1006" s="55" t="str">
        <x:v>No</x:v>
      </x:c>
      <x:c r="M1006" s="55" t="str">
        <x:v>PET-MEP-294</x:v>
      </x:c>
    </x:row>
    <x:row r="1007" ht="34" customHeight="1">
      <x:c r="A1007" s="60" t="str">
        <x:v>Stefan Köhler</x:v>
      </x:c>
      <x:c r="B1007" s="60" t="str">
        <x:v>Digital Omnibus</x:v>
      </x:c>
      <x:c r="C1007" s="61" t="str">
        <x:v>Amendment 1604; Article 3b (new); GDPR Article 6(3a) (new)</x:v>
      </x:c>
      <x:c r="D1007" s="65" t="n">
        <x:f>IF(INDEX('MEP amendments'!$AE$7:$AE$315,MATCH($M1007,'MEP amendments'!$AD$7:$AD$315,0))=1,INDEX('MEP amendments'!$P$7:$P$315,MATCH($M1007,'MEP amendments'!$AD$7:$AD$315,0)),"")</x:f>
        <x:v>2</x:v>
      </x:c>
      <x:c r="E1007" s="60" t="n">
        <x:f>IF(AND(ISNUMBER(D1007),INDEX('MEP amendments'!$T$7:$T$315,MATCH($M1007,'MEP amendments'!$AD$7:$AD$315,0))="Yes"),1,0)</x:f>
        <x:v>1</x:v>
      </x:c>
      <x:c r="F1007" s="60" t="str">
        <x:f>INDEX('MEP amendments'!$S$7:$S$315,MATCH($M1007,'MEP amendments'!$AD$7:$AD$315,0))</x:f>
        <x:v>High</x:v>
      </x:c>
      <x:c r="G1007" s="60" t="n">
        <x:f>COUNTIFS($A$7:$A$1047,A1007,$B$7:$B$1047,B1007,$E$7:$E$1047,1)</x:f>
        <x:v>4</x:v>
      </x:c>
      <x:c r="H1007" s="67" t="n">
        <x:f>IF(E1007=1,D1007/G1007,"")</x:f>
        <x:v>0.5</x:v>
      </x:c>
      <x:c r="I1007" s="60" t="n">
        <x:f>IF(AND(E1007=1,COUNTIFS($A$7:A1007,A1007,$B$7:B1007,B1007,$E$7:E1007,1)=1),1,0)</x:f>
        <x:v>0</x:v>
      </x:c>
      <x:c r="J1007" s="63" t="str">
        <x:v>Official amendment</x:v>
      </x:c>
      <x:c r="K1007" s="61" t="str">
        <x:v>Named signatories to tabled amendment</x:v>
      </x:c>
      <x:c r="L1007" s="60" t="str">
        <x:v>No</x:v>
      </x:c>
      <x:c r="M1007" s="60" t="str">
        <x:v>PET-MEP-295</x:v>
      </x:c>
    </x:row>
    <x:row r="1008" ht="34" customHeight="1">
      <x:c r="A1008" s="55" t="str">
        <x:v>Stefan Köhler</x:v>
      </x:c>
      <x:c r="B1008" s="55" t="str">
        <x:v>Digital Omnibus</x:v>
      </x:c>
      <x:c r="C1008" s="62" t="str">
        <x:v>Amendment 1605; Article 3c (new); GDPR Article 4(5a) (new)</x:v>
      </x:c>
      <x:c r="D1008" s="66" t="str">
        <x:f>IF(INDEX('MEP amendments'!$AE$7:$AE$315,MATCH($M1008,'MEP amendments'!$AD$7:$AD$315,0))=1,INDEX('MEP amendments'!$P$7:$P$315,MATCH($M1008,'MEP amendments'!$AD$7:$AD$315,0)),"")</x:f>
      </x:c>
      <x:c r="E1008" s="55" t="n">
        <x:f>IF(AND(ISNUMBER(D1008),INDEX('MEP amendments'!$T$7:$T$315,MATCH($M1008,'MEP amendments'!$AD$7:$AD$315,0))="Yes"),1,0)</x:f>
        <x:v>0</x:v>
      </x:c>
      <x:c r="F1008" s="55" t="str">
        <x:f>INDEX('MEP amendments'!$S$7:$S$315,MATCH($M1008,'MEP amendments'!$AD$7:$AD$315,0))</x:f>
        <x:v>Low</x:v>
      </x:c>
      <x:c r="G1008" s="55" t="n">
        <x:f>COUNTIFS($A$7:$A$1047,A1008,$B$7:$B$1047,B1008,$E$7:$E$1047,1)</x:f>
        <x:v>4</x:v>
      </x:c>
      <x:c r="H1008" s="68" t="str">
        <x:f>IF(E1008=1,D1008/G1008,"")</x:f>
      </x:c>
      <x:c r="I1008" s="55" t="n">
        <x:f>IF(AND(E1008=1,COUNTIFS($A$7:A1008,A1008,$B$7:B1008,B1008,$E$7:E1008,1)=1),1,0)</x:f>
        <x:v>0</x:v>
      </x:c>
      <x:c r="J1008" s="64" t="str">
        <x:v>Official amendment</x:v>
      </x:c>
      <x:c r="K1008" s="62" t="str">
        <x:v>Named signatories to tabled amendment</x:v>
      </x:c>
      <x:c r="L1008" s="55" t="str">
        <x:v>No</x:v>
      </x:c>
      <x:c r="M1008" s="55" t="str">
        <x:v>PET-MEP-296</x:v>
      </x:c>
    </x:row>
    <x:row r="1009" ht="34" customHeight="1">
      <x:c r="A1009" s="60" t="str">
        <x:v>Svenja Hahn</x:v>
      </x:c>
      <x:c r="B1009" s="60" t="str">
        <x:v>Digital Omnibus</x:v>
      </x:c>
      <x:c r="C1009" s="61" t="str">
        <x:v>Amendment 319 — Recital 34</x:v>
      </x:c>
      <x:c r="D1009" s="65" t="n">
        <x:f>IF(INDEX('MEP amendments'!$AE$7:$AE$315,MATCH($M1009,'MEP amendments'!$AD$7:$AD$315,0))=1,INDEX('MEP amendments'!$P$7:$P$315,MATCH($M1009,'MEP amendments'!$AD$7:$AD$315,0)),"")</x:f>
        <x:v>1</x:v>
      </x:c>
      <x:c r="E1009" s="60" t="n">
        <x:f>IF(AND(ISNUMBER(D1009),INDEX('MEP amendments'!$T$7:$T$315,MATCH($M1009,'MEP amendments'!$AD$7:$AD$315,0))="Yes"),1,0)</x:f>
        <x:v>1</x:v>
      </x:c>
      <x:c r="F1009" s="60" t="str">
        <x:f>INDEX('MEP amendments'!$S$7:$S$315,MATCH($M1009,'MEP amendments'!$AD$7:$AD$315,0))</x:f>
        <x:v>High</x:v>
      </x:c>
      <x:c r="G1009" s="60" t="n">
        <x:f>COUNTIFS($A$7:$A$1047,A1009,$B$7:$B$1047,B1009,$E$7:$E$1047,1)</x:f>
        <x:v>1</x:v>
      </x:c>
      <x:c r="H1009" s="67" t="n">
        <x:f>IF(E1009=1,D1009/G1009,"")</x:f>
        <x:v>1</x:v>
      </x:c>
      <x:c r="I1009" s="60" t="n">
        <x:f>IF(AND(E1009=1,COUNTIFS($A$7:A1009,A1009,$B$7:B1009,B1009,$E$7:E1009,1)=1),1,0)</x:f>
        <x:v>1</x:v>
      </x:c>
      <x:c r="J1009" s="63" t="str">
        <x:v>Official amendment</x:v>
      </x:c>
      <x:c r="K1009" s="61" t="str">
        <x:v>Named signatory to tabled amendment</x:v>
      </x:c>
      <x:c r="L1009" s="60" t="str">
        <x:v>No</x:v>
      </x:c>
      <x:c r="M1009" s="60" t="str">
        <x:v>PET-MEP-137</x:v>
      </x:c>
    </x:row>
    <x:row r="1010" ht="34" customHeight="1">
      <x:c r="A1010" s="55" t="str">
        <x:v>Tomas Tobé</x:v>
      </x:c>
      <x:c r="B1010" s="55" t="str">
        <x:v>Digital Omnibus</x:v>
      </x:c>
      <x:c r="C1010" s="62" t="str">
        <x:v>Amendment 1041: new GDPR Art9(2)(la)</x:v>
      </x:c>
      <x:c r="D1010" s="66" t="n">
        <x:f>IF(INDEX('MEP amendments'!$AE$7:$AE$315,MATCH($M1010,'MEP amendments'!$AD$7:$AD$315,0))=1,INDEX('MEP amendments'!$P$7:$P$315,MATCH($M1010,'MEP amendments'!$AD$7:$AD$315,0)),"")</x:f>
        <x:v>1</x:v>
      </x:c>
      <x:c r="E1010" s="55" t="n">
        <x:f>IF(AND(ISNUMBER(D1010),INDEX('MEP amendments'!$T$7:$T$315,MATCH($M1010,'MEP amendments'!$AD$7:$AD$315,0))="Yes"),1,0)</x:f>
        <x:v>1</x:v>
      </x:c>
      <x:c r="F1010" s="55" t="str">
        <x:f>INDEX('MEP amendments'!$S$7:$S$315,MATCH($M1010,'MEP amendments'!$AD$7:$AD$315,0))</x:f>
        <x:v>High</x:v>
      </x:c>
      <x:c r="G1010" s="55" t="n">
        <x:f>COUNTIFS($A$7:$A$1047,A1010,$B$7:$B$1047,B1010,$E$7:$E$1047,1)</x:f>
        <x:v>5</x:v>
      </x:c>
      <x:c r="H1010" s="68" t="n">
        <x:f>IF(E1010=1,D1010/G1010,"")</x:f>
        <x:v>0.2</x:v>
      </x:c>
      <x:c r="I1010" s="55" t="n">
        <x:f>IF(AND(E1010=1,COUNTIFS($A$7:A1010,A1010,$B$7:B1010,B1010,$E$7:E1010,1)=1),1,0)</x:f>
        <x:v>1</x:v>
      </x:c>
      <x:c r="J1010" s="64" t="str">
        <x:v>Official amendment</x:v>
      </x:c>
      <x:c r="K1010" s="62" t="str">
        <x:v>Named joint proposers/signatories</x:v>
      </x:c>
      <x:c r="L1010" s="55" t="str">
        <x:v>No</x:v>
      </x:c>
      <x:c r="M1010" s="55" t="str">
        <x:v>PET-MEP-202</x:v>
      </x:c>
    </x:row>
    <x:row r="1011" ht="34" customHeight="1">
      <x:c r="A1011" s="60" t="str">
        <x:v>Tomas Tobé</x:v>
      </x:c>
      <x:c r="B1011" s="60" t="str">
        <x:v>Digital Omnibus</x:v>
      </x:c>
      <x:c r="C1011" s="61" t="str">
        <x:v>Proposed GDPR Article 41a(1); proposal Article 3(1)(10)</x:v>
      </x:c>
      <x:c r="D1011" s="65" t="n">
        <x:f>IF(INDEX('MEP amendments'!$AE$7:$AE$315,MATCH($M1011,'MEP amendments'!$AD$7:$AD$315,0))=1,INDEX('MEP amendments'!$P$7:$P$315,MATCH($M1011,'MEP amendments'!$AD$7:$AD$315,0)),"")</x:f>
        <x:v>0</x:v>
      </x:c>
      <x:c r="E1011" s="60" t="n">
        <x:f>IF(AND(ISNUMBER(D1011),INDEX('MEP amendments'!$T$7:$T$315,MATCH($M1011,'MEP amendments'!$AD$7:$AD$315,0))="Yes"),1,0)</x:f>
        <x:v>1</x:v>
      </x:c>
      <x:c r="F1011" s="60" t="str">
        <x:f>INDEX('MEP amendments'!$S$7:$S$315,MATCH($M1011,'MEP amendments'!$AD$7:$AD$315,0))</x:f>
        <x:v>Medium</x:v>
      </x:c>
      <x:c r="G1011" s="60" t="n">
        <x:f>COUNTIFS($A$7:$A$1047,A1011,$B$7:$B$1047,B1011,$E$7:$E$1047,1)</x:f>
        <x:v>5</x:v>
      </x:c>
      <x:c r="H1011" s="67" t="n">
        <x:f>IF(E1011=1,D1011/G1011,"")</x:f>
        <x:v>0</x:v>
      </x:c>
      <x:c r="I1011" s="60" t="n">
        <x:f>IF(AND(E1011=1,COUNTIFS($A$7:A1011,A1011,$B$7:B1011,B1011,$E$7:E1011,1)=1),1,0)</x:f>
        <x:v>0</x:v>
      </x:c>
      <x:c r="J1011" s="63" t="str">
        <x:v>Official amendment</x:v>
      </x:c>
      <x:c r="K1011" s="61" t="str">
        <x:v>Named joint proposers/signatories</x:v>
      </x:c>
      <x:c r="L1011" s="60" t="str">
        <x:v>No</x:v>
      </x:c>
      <x:c r="M1011" s="60" t="str">
        <x:v>PET-MEP-230</x:v>
      </x:c>
    </x:row>
    <x:row r="1012" ht="34" customHeight="1">
      <x:c r="A1012" s="55" t="str">
        <x:v>Tomas Tobé</x:v>
      </x:c>
      <x:c r="B1012" s="55" t="str">
        <x:v>Digital Omnibus</x:v>
      </x:c>
      <x:c r="C1012" s="62" t="str">
        <x:v>Amendment 1268; Article 3 – paragraph 1 – point 10 Regulation (EU) 2016/679 Article 41a – paragraph 2 – point a</x:v>
      </x:c>
      <x:c r="D1012" s="66" t="n">
        <x:f>IF(INDEX('MEP amendments'!$AE$7:$AE$315,MATCH($M1012,'MEP amendments'!$AD$7:$AD$315,0))=1,INDEX('MEP amendments'!$P$7:$P$315,MATCH($M1012,'MEP amendments'!$AD$7:$AD$315,0)),"")</x:f>
        <x:v>1</x:v>
      </x:c>
      <x:c r="E1012" s="55" t="n">
        <x:f>IF(AND(ISNUMBER(D1012),INDEX('MEP amendments'!$T$7:$T$315,MATCH($M1012,'MEP amendments'!$AD$7:$AD$315,0))="Yes"),1,0)</x:f>
        <x:v>1</x:v>
      </x:c>
      <x:c r="F1012" s="55" t="str">
        <x:f>INDEX('MEP amendments'!$S$7:$S$315,MATCH($M1012,'MEP amendments'!$AD$7:$AD$315,0))</x:f>
        <x:v>High</x:v>
      </x:c>
      <x:c r="G1012" s="55" t="n">
        <x:f>COUNTIFS($A$7:$A$1047,A1012,$B$7:$B$1047,B1012,$E$7:$E$1047,1)</x:f>
        <x:v>5</x:v>
      </x:c>
      <x:c r="H1012" s="68" t="n">
        <x:f>IF(E1012=1,D1012/G1012,"")</x:f>
        <x:v>0.2</x:v>
      </x:c>
      <x:c r="I1012" s="55" t="n">
        <x:f>IF(AND(E1012=1,COUNTIFS($A$7:A1012,A1012,$B$7:B1012,B1012,$E$7:E1012,1)=1),1,0)</x:f>
        <x:v>0</x:v>
      </x:c>
      <x:c r="J1012" s="64" t="str">
        <x:v>Official amendment</x:v>
      </x:c>
      <x:c r="K1012" s="62" t="str">
        <x:v>Named signatories to tabled amendment</x:v>
      </x:c>
      <x:c r="L1012" s="55" t="str">
        <x:v>Yes</x:v>
      </x:c>
      <x:c r="M1012" s="55" t="str">
        <x:v>PET-MEP-239</x:v>
      </x:c>
    </x:row>
    <x:row r="1013" ht="34" customHeight="1">
      <x:c r="A1013" s="60" t="str">
        <x:v>Tomas Tobé</x:v>
      </x:c>
      <x:c r="B1013" s="60" t="str">
        <x:v>Digital Omnibus</x:v>
      </x:c>
      <x:c r="C1013" s="61" t="str">
        <x:v>Amendment 1279; Article 3 – paragraph 1 – point 10 Regulation (EU) 2016/679 Article 41a – paragraph 2 – point b</x:v>
      </x:c>
      <x:c r="D1013" s="65" t="str">
        <x:f>IF(INDEX('MEP amendments'!$AE$7:$AE$315,MATCH($M1013,'MEP amendments'!$AD$7:$AD$315,0))=1,INDEX('MEP amendments'!$P$7:$P$315,MATCH($M1013,'MEP amendments'!$AD$7:$AD$315,0)),"")</x:f>
      </x:c>
      <x:c r="E1013" s="60" t="n">
        <x:f>IF(AND(ISNUMBER(D1013),INDEX('MEP amendments'!$T$7:$T$315,MATCH($M1013,'MEP amendments'!$AD$7:$AD$315,0))="Yes"),1,0)</x:f>
        <x:v>0</x:v>
      </x:c>
      <x:c r="F1013" s="60" t="str">
        <x:f>INDEX('MEP amendments'!$S$7:$S$315,MATCH($M1013,'MEP amendments'!$AD$7:$AD$315,0))</x:f>
        <x:v>Low</x:v>
      </x:c>
      <x:c r="G1013" s="60" t="n">
        <x:f>COUNTIFS($A$7:$A$1047,A1013,$B$7:$B$1047,B1013,$E$7:$E$1047,1)</x:f>
        <x:v>5</x:v>
      </x:c>
      <x:c r="H1013" s="67" t="str">
        <x:f>IF(E1013=1,D1013/G1013,"")</x:f>
      </x:c>
      <x:c r="I1013" s="60" t="n">
        <x:f>IF(AND(E1013=1,COUNTIFS($A$7:A1013,A1013,$B$7:B1013,B1013,$E$7:E1013,1)=1),1,0)</x:f>
        <x:v>0</x:v>
      </x:c>
      <x:c r="J1013" s="63" t="str">
        <x:v>Official amendment</x:v>
      </x:c>
      <x:c r="K1013" s="61" t="str">
        <x:v>Named signatories to tabled amendment</x:v>
      </x:c>
      <x:c r="L1013" s="60" t="str">
        <x:v>No</x:v>
      </x:c>
      <x:c r="M1013" s="60" t="str">
        <x:v>PET-MEP-250</x:v>
      </x:c>
    </x:row>
    <x:row r="1014" ht="34" customHeight="1">
      <x:c r="A1014" s="55" t="str">
        <x:v>Tomas Tobé</x:v>
      </x:c>
      <x:c r="B1014" s="55" t="str">
        <x:v>Digital Omnibus</x:v>
      </x:c>
      <x:c r="C1014" s="62" t="str">
        <x:v>Amendment 1292; Article 3 – paragraph 1 – point 10 Regulation (EU) 2016/679 Article 41a – paragraph 1</x:v>
      </x:c>
      <x:c r="D1014" s="66" t="str">
        <x:f>IF(INDEX('MEP amendments'!$AE$7:$AE$315,MATCH($M1014,'MEP amendments'!$AD$7:$AD$315,0))=1,INDEX('MEP amendments'!$P$7:$P$315,MATCH($M1014,'MEP amendments'!$AD$7:$AD$315,0)),"")</x:f>
      </x:c>
      <x:c r="E1014" s="55" t="n">
        <x:f>IF(AND(ISNUMBER(D1014),INDEX('MEP amendments'!$T$7:$T$315,MATCH($M1014,'MEP amendments'!$AD$7:$AD$315,0))="Yes"),1,0)</x:f>
        <x:v>0</x:v>
      </x:c>
      <x:c r="F1014" s="55" t="str">
        <x:f>INDEX('MEP amendments'!$S$7:$S$315,MATCH($M1014,'MEP amendments'!$AD$7:$AD$315,0))</x:f>
        <x:v>Low</x:v>
      </x:c>
      <x:c r="G1014" s="55" t="n">
        <x:f>COUNTIFS($A$7:$A$1047,A1014,$B$7:$B$1047,B1014,$E$7:$E$1047,1)</x:f>
        <x:v>5</x:v>
      </x:c>
      <x:c r="H1014" s="68" t="str">
        <x:f>IF(E1014=1,D1014/G1014,"")</x:f>
      </x:c>
      <x:c r="I1014" s="55" t="n">
        <x:f>IF(AND(E1014=1,COUNTIFS($A$7:A1014,A1014,$B$7:B1014,B1014,$E$7:E1014,1)=1),1,0)</x:f>
        <x:v>0</x:v>
      </x:c>
      <x:c r="J1014" s="64" t="str">
        <x:v>Official amendment</x:v>
      </x:c>
      <x:c r="K1014" s="62" t="str">
        <x:v>Named signatories to tabled amendment</x:v>
      </x:c>
      <x:c r="L1014" s="55" t="str">
        <x:v>No</x:v>
      </x:c>
      <x:c r="M1014" s="55" t="str">
        <x:v>PET-MEP-263</x:v>
      </x:c>
    </x:row>
    <x:row r="1015" ht="34" customHeight="1">
      <x:c r="A1015" s="60" t="str">
        <x:v>Tomas Tobé</x:v>
      </x:c>
      <x:c r="B1015" s="60" t="str">
        <x:v>Digital Omnibus</x:v>
      </x:c>
      <x:c r="C1015" s="61" t="str">
        <x:v>Amendment 1296; Article 3 – paragraph 1 – point 10 Regulation (EU) 2016/679 Article 41a – paragraph 4</x:v>
      </x:c>
      <x:c r="D1015" s="65" t="n">
        <x:f>IF(INDEX('MEP amendments'!$AE$7:$AE$315,MATCH($M1015,'MEP amendments'!$AD$7:$AD$315,0))=1,INDEX('MEP amendments'!$P$7:$P$315,MATCH($M1015,'MEP amendments'!$AD$7:$AD$315,0)),"")</x:f>
        <x:v>0</x:v>
      </x:c>
      <x:c r="E1015" s="60" t="n">
        <x:f>IF(AND(ISNUMBER(D1015),INDEX('MEP amendments'!$T$7:$T$315,MATCH($M1015,'MEP amendments'!$AD$7:$AD$315,0))="Yes"),1,0)</x:f>
        <x:v>1</x:v>
      </x:c>
      <x:c r="F1015" s="60" t="str">
        <x:f>INDEX('MEP amendments'!$S$7:$S$315,MATCH($M1015,'MEP amendments'!$AD$7:$AD$315,0))</x:f>
        <x:v>High</x:v>
      </x:c>
      <x:c r="G1015" s="60" t="n">
        <x:f>COUNTIFS($A$7:$A$1047,A1015,$B$7:$B$1047,B1015,$E$7:$E$1047,1)</x:f>
        <x:v>5</x:v>
      </x:c>
      <x:c r="H1015" s="67" t="n">
        <x:f>IF(E1015=1,D1015/G1015,"")</x:f>
        <x:v>0</x:v>
      </x:c>
      <x:c r="I1015" s="60" t="n">
        <x:f>IF(AND(E1015=1,COUNTIFS($A$7:A1015,A1015,$B$7:B1015,B1015,$E$7:E1015,1)=1),1,0)</x:f>
        <x:v>0</x:v>
      </x:c>
      <x:c r="J1015" s="63" t="str">
        <x:v>Official amendment</x:v>
      </x:c>
      <x:c r="K1015" s="61" t="str">
        <x:v>Named signatories to tabled amendment</x:v>
      </x:c>
      <x:c r="L1015" s="60" t="str">
        <x:v>No</x:v>
      </x:c>
      <x:c r="M1015" s="60" t="str">
        <x:v>PET-MEP-267</x:v>
      </x:c>
    </x:row>
    <x:row r="1016" ht="34" customHeight="1">
      <x:c r="A1016" s="55" t="str">
        <x:v>Tomas Tobé</x:v>
      </x:c>
      <x:c r="B1016" s="55" t="str">
        <x:v>Digital Omnibus</x:v>
      </x:c>
      <x:c r="C1016" s="62" t="str">
        <x:v>Amendment 1408; Article 3 – paragraph 1 – point 15 Regulation (EU) 2016/679 Article 88a – paragraph 3 – point da (new)</x:v>
      </x:c>
      <x:c r="D1016" s="66" t="n">
        <x:f>IF(INDEX('MEP amendments'!$AE$7:$AE$315,MATCH($M1016,'MEP amendments'!$AD$7:$AD$315,0))=1,INDEX('MEP amendments'!$P$7:$P$315,MATCH($M1016,'MEP amendments'!$AD$7:$AD$315,0)),"")</x:f>
        <x:v>2</x:v>
      </x:c>
      <x:c r="E1016" s="55" t="n">
        <x:f>IF(AND(ISNUMBER(D1016),INDEX('MEP amendments'!$T$7:$T$315,MATCH($M1016,'MEP amendments'!$AD$7:$AD$315,0))="Yes"),1,0)</x:f>
        <x:v>1</x:v>
      </x:c>
      <x:c r="F1016" s="55" t="str">
        <x:f>INDEX('MEP amendments'!$S$7:$S$315,MATCH($M1016,'MEP amendments'!$AD$7:$AD$315,0))</x:f>
        <x:v>High</x:v>
      </x:c>
      <x:c r="G1016" s="55" t="n">
        <x:f>COUNTIFS($A$7:$A$1047,A1016,$B$7:$B$1047,B1016,$E$7:$E$1047,1)</x:f>
        <x:v>5</x:v>
      </x:c>
      <x:c r="H1016" s="68" t="n">
        <x:f>IF(E1016=1,D1016/G1016,"")</x:f>
        <x:v>0.4</x:v>
      </x:c>
      <x:c r="I1016" s="55" t="n">
        <x:f>IF(AND(E1016=1,COUNTIFS($A$7:A1016,A1016,$B$7:B1016,B1016,$E$7:E1016,1)=1),1,0)</x:f>
        <x:v>0</x:v>
      </x:c>
      <x:c r="J1016" s="64" t="str">
        <x:v>Official amendment</x:v>
      </x:c>
      <x:c r="K1016" s="62" t="str">
        <x:v>Named signatories to tabled amendment</x:v>
      </x:c>
      <x:c r="L1016" s="55" t="str">
        <x:v>Yes</x:v>
      </x:c>
      <x:c r="M1016" s="55" t="str">
        <x:v>PET-MEP-280</x:v>
      </x:c>
    </x:row>
    <x:row r="1017" ht="34" customHeight="1">
      <x:c r="A1017" s="60" t="str">
        <x:v>Tomáš Kubín</x:v>
      </x:c>
      <x:c r="B1017" s="60" t="str">
        <x:v>Digital Omnibus</x:v>
      </x:c>
      <x:c r="C1017" s="61" t="str">
        <x:v>Amendment 279 — Recital 31</x:v>
      </x:c>
      <x:c r="D1017" s="65" t="n">
        <x:f>IF(INDEX('MEP amendments'!$AE$7:$AE$315,MATCH($M1017,'MEP amendments'!$AD$7:$AD$315,0))=1,INDEX('MEP amendments'!$P$7:$P$315,MATCH($M1017,'MEP amendments'!$AD$7:$AD$315,0)),"")</x:f>
        <x:v>0</x:v>
      </x:c>
      <x:c r="E1017" s="60" t="n">
        <x:f>IF(AND(ISNUMBER(D1017),INDEX('MEP amendments'!$T$7:$T$315,MATCH($M1017,'MEP amendments'!$AD$7:$AD$315,0))="Yes"),1,0)</x:f>
        <x:v>1</x:v>
      </x:c>
      <x:c r="F1017" s="60" t="str">
        <x:f>INDEX('MEP amendments'!$S$7:$S$315,MATCH($M1017,'MEP amendments'!$AD$7:$AD$315,0))</x:f>
        <x:v>High</x:v>
      </x:c>
      <x:c r="G1017" s="60" t="n">
        <x:f>COUNTIFS($A$7:$A$1047,A1017,$B$7:$B$1047,B1017,$E$7:$E$1047,1)</x:f>
        <x:v>1</x:v>
      </x:c>
      <x:c r="H1017" s="67" t="n">
        <x:f>IF(E1017=1,D1017/G1017,"")</x:f>
        <x:v>0</x:v>
      </x:c>
      <x:c r="I1017" s="60" t="n">
        <x:f>IF(AND(E1017=1,COUNTIFS($A$7:A1017,A1017,$B$7:B1017,B1017,$E$7:E1017,1)=1),1,0)</x:f>
        <x:v>1</x:v>
      </x:c>
      <x:c r="J1017" s="63" t="str">
        <x:v>Official amendment</x:v>
      </x:c>
      <x:c r="K1017" s="61" t="str">
        <x:v>Named signatory to tabled amendment</x:v>
      </x:c>
      <x:c r="L1017" s="60" t="str">
        <x:v>No</x:v>
      </x:c>
      <x:c r="M1017" s="60" t="str">
        <x:v>PET-MEP-126</x:v>
      </x:c>
    </x:row>
    <x:row r="1018" ht="34" customHeight="1">
      <x:c r="A1018" s="55" t="str">
        <x:v>Tomáš Zdechovský</x:v>
      </x:c>
      <x:c r="B1018" s="55" t="str">
        <x:v>Digital Omnibus</x:v>
      </x:c>
      <x:c r="C1018" s="62" t="str">
        <x:v>Amendment 278 — Recital 31</x:v>
      </x:c>
      <x:c r="D1018" s="66" t="n">
        <x:f>IF(INDEX('MEP amendments'!$AE$7:$AE$315,MATCH($M1018,'MEP amendments'!$AD$7:$AD$315,0))=1,INDEX('MEP amendments'!$P$7:$P$315,MATCH($M1018,'MEP amendments'!$AD$7:$AD$315,0)),"")</x:f>
        <x:v>0</x:v>
      </x:c>
      <x:c r="E1018" s="55" t="n">
        <x:f>IF(AND(ISNUMBER(D1018),INDEX('MEP amendments'!$T$7:$T$315,MATCH($M1018,'MEP amendments'!$AD$7:$AD$315,0))="Yes"),1,0)</x:f>
        <x:v>1</x:v>
      </x:c>
      <x:c r="F1018" s="55" t="str">
        <x:f>INDEX('MEP amendments'!$S$7:$S$315,MATCH($M1018,'MEP amendments'!$AD$7:$AD$315,0))</x:f>
        <x:v>High</x:v>
      </x:c>
      <x:c r="G1018" s="55" t="n">
        <x:f>COUNTIFS($A$7:$A$1047,A1018,$B$7:$B$1047,B1018,$E$7:$E$1047,1)</x:f>
        <x:v>1</x:v>
      </x:c>
      <x:c r="H1018" s="68" t="n">
        <x:f>IF(E1018=1,D1018/G1018,"")</x:f>
        <x:v>0</x:v>
      </x:c>
      <x:c r="I1018" s="55" t="n">
        <x:f>IF(AND(E1018=1,COUNTIFS($A$7:A1018,A1018,$B$7:B1018,B1018,$E$7:E1018,1)=1),1,0)</x:f>
        <x:v>1</x:v>
      </x:c>
      <x:c r="J1018" s="64" t="str">
        <x:v>Official amendment</x:v>
      </x:c>
      <x:c r="K1018" s="62" t="str">
        <x:v>Named signatory to tabled amendment</x:v>
      </x:c>
      <x:c r="L1018" s="55" t="str">
        <x:v>No</x:v>
      </x:c>
      <x:c r="M1018" s="55" t="str">
        <x:v>PET-MEP-125</x:v>
      </x:c>
    </x:row>
    <x:row r="1019" ht="34" customHeight="1">
      <x:c r="A1019" s="60" t="str">
        <x:v>Verena Mertens</x:v>
      </x:c>
      <x:c r="B1019" s="60" t="str">
        <x:v>Digital Omnibus</x:v>
      </x:c>
      <x:c r="C1019" s="61" t="str">
        <x:v>Amendment 305 — Recital 33</x:v>
      </x:c>
      <x:c r="D1019" s="65" t="n">
        <x:f>IF(INDEX('MEP amendments'!$AE$7:$AE$315,MATCH($M1019,'MEP amendments'!$AD$7:$AD$315,0))=1,INDEX('MEP amendments'!$P$7:$P$315,MATCH($M1019,'MEP amendments'!$AD$7:$AD$315,0)),"")</x:f>
        <x:v>2</x:v>
      </x:c>
      <x:c r="E1019" s="60" t="n">
        <x:f>IF(AND(ISNUMBER(D1019),INDEX('MEP amendments'!$T$7:$T$315,MATCH($M1019,'MEP amendments'!$AD$7:$AD$315,0))="Yes"),1,0)</x:f>
        <x:v>1</x:v>
      </x:c>
      <x:c r="F1019" s="60" t="str">
        <x:f>INDEX('MEP amendments'!$S$7:$S$315,MATCH($M1019,'MEP amendments'!$AD$7:$AD$315,0))</x:f>
        <x:v>High</x:v>
      </x:c>
      <x:c r="G1019" s="60" t="n">
        <x:f>COUNTIFS($A$7:$A$1047,A1019,$B$7:$B$1047,B1019,$E$7:$E$1047,1)</x:f>
        <x:v>4</x:v>
      </x:c>
      <x:c r="H1019" s="67" t="n">
        <x:f>IF(E1019=1,D1019/G1019,"")</x:f>
        <x:v>0.5</x:v>
      </x:c>
      <x:c r="I1019" s="60" t="n">
        <x:f>IF(AND(E1019=1,COUNTIFS($A$7:A1019,A1019,$B$7:B1019,B1019,$E$7:E1019,1)=1),1,0)</x:f>
        <x:v>1</x:v>
      </x:c>
      <x:c r="J1019" s="63" t="str">
        <x:v>Official amendment</x:v>
      </x:c>
      <x:c r="K1019" s="61" t="str">
        <x:v>Named signatory to tabled amendment</x:v>
      </x:c>
      <x:c r="L1019" s="60" t="str">
        <x:v>Yes</x:v>
      </x:c>
      <x:c r="M1019" s="60" t="str">
        <x:v>PET-MEP-128</x:v>
      </x:c>
    </x:row>
    <x:row r="1020" ht="34" customHeight="1">
      <x:c r="A1020" s="55" t="str">
        <x:v>Verena Mertens</x:v>
      </x:c>
      <x:c r="B1020" s="55" t="str">
        <x:v>Digital Omnibus</x:v>
      </x:c>
      <x:c r="C1020" s="62" t="str">
        <x:v>Amendment 1579; Article 3(1)(15); GDPR Article 88c(2), replacing text with paragraphs 2–4</x:v>
      </x:c>
      <x:c r="D1020" s="66" t="n">
        <x:f>IF(INDEX('MEP amendments'!$AE$7:$AE$315,MATCH($M1020,'MEP amendments'!$AD$7:$AD$315,0))=1,INDEX('MEP amendments'!$P$7:$P$315,MATCH($M1020,'MEP amendments'!$AD$7:$AD$315,0)),"")</x:f>
        <x:v>2</x:v>
      </x:c>
      <x:c r="E1020" s="55" t="n">
        <x:f>IF(AND(ISNUMBER(D1020),INDEX('MEP amendments'!$T$7:$T$315,MATCH($M1020,'MEP amendments'!$AD$7:$AD$315,0))="Yes"),1,0)</x:f>
        <x:v>1</x:v>
      </x:c>
      <x:c r="F1020" s="55" t="str">
        <x:f>INDEX('MEP amendments'!$S$7:$S$315,MATCH($M1020,'MEP amendments'!$AD$7:$AD$315,0))</x:f>
        <x:v>High</x:v>
      </x:c>
      <x:c r="G1020" s="55" t="n">
        <x:f>COUNTIFS($A$7:$A$1047,A1020,$B$7:$B$1047,B1020,$E$7:$E$1047,1)</x:f>
        <x:v>4</x:v>
      </x:c>
      <x:c r="H1020" s="68" t="n">
        <x:f>IF(E1020=1,D1020/G1020,"")</x:f>
        <x:v>0.5</x:v>
      </x:c>
      <x:c r="I1020" s="55" t="n">
        <x:f>IF(AND(E1020=1,COUNTIFS($A$7:A1020,A1020,$B$7:B1020,B1020,$E$7:E1020,1)=1),1,0)</x:f>
        <x:v>0</x:v>
      </x:c>
      <x:c r="J1020" s="64" t="str">
        <x:v>Official amendment</x:v>
      </x:c>
      <x:c r="K1020" s="62" t="str">
        <x:v>Named signatories to tabled amendment</x:v>
      </x:c>
      <x:c r="L1020" s="55" t="str">
        <x:v>Yes</x:v>
      </x:c>
      <x:c r="M1020" s="55" t="str">
        <x:v>PET-MEP-287</x:v>
      </x:c>
    </x:row>
    <x:row r="1021" ht="34" customHeight="1">
      <x:c r="A1021" s="60" t="str">
        <x:v>Verena Mertens</x:v>
      </x:c>
      <x:c r="B1021" s="60" t="str">
        <x:v>Digital Omnibus</x:v>
      </x:c>
      <x:c r="C1021" s="61" t="str">
        <x:v>Amendment 1602; Article 3(1d); GDPR Article 9(2), new point</x:v>
      </x:c>
      <x:c r="D1021" s="65" t="n">
        <x:f>IF(INDEX('MEP amendments'!$AE$7:$AE$315,MATCH($M1021,'MEP amendments'!$AD$7:$AD$315,0))=1,INDEX('MEP amendments'!$P$7:$P$315,MATCH($M1021,'MEP amendments'!$AD$7:$AD$315,0)),"")</x:f>
        <x:v>2</x:v>
      </x:c>
      <x:c r="E1021" s="60" t="n">
        <x:f>IF(AND(ISNUMBER(D1021),INDEX('MEP amendments'!$T$7:$T$315,MATCH($M1021,'MEP amendments'!$AD$7:$AD$315,0))="Yes"),1,0)</x:f>
        <x:v>1</x:v>
      </x:c>
      <x:c r="F1021" s="60" t="str">
        <x:f>INDEX('MEP amendments'!$S$7:$S$315,MATCH($M1021,'MEP amendments'!$AD$7:$AD$315,0))</x:f>
        <x:v>High</x:v>
      </x:c>
      <x:c r="G1021" s="60" t="n">
        <x:f>COUNTIFS($A$7:$A$1047,A1021,$B$7:$B$1047,B1021,$E$7:$E$1047,1)</x:f>
        <x:v>4</x:v>
      </x:c>
      <x:c r="H1021" s="67" t="n">
        <x:f>IF(E1021=1,D1021/G1021,"")</x:f>
        <x:v>0.5</x:v>
      </x:c>
      <x:c r="I1021" s="60" t="n">
        <x:f>IF(AND(E1021=1,COUNTIFS($A$7:A1021,A1021,$B$7:B1021,B1021,$E$7:E1021,1)=1),1,0)</x:f>
        <x:v>0</x:v>
      </x:c>
      <x:c r="J1021" s="63" t="str">
        <x:v>Official amendment</x:v>
      </x:c>
      <x:c r="K1021" s="61" t="str">
        <x:v>Named signatories to tabled amendment</x:v>
      </x:c>
      <x:c r="L1021" s="60" t="str">
        <x:v>No</x:v>
      </x:c>
      <x:c r="M1021" s="60" t="str">
        <x:v>PET-MEP-294</x:v>
      </x:c>
    </x:row>
    <x:row r="1022" ht="34" customHeight="1">
      <x:c r="A1022" s="55" t="str">
        <x:v>Verena Mertens</x:v>
      </x:c>
      <x:c r="B1022" s="55" t="str">
        <x:v>Digital Omnibus</x:v>
      </x:c>
      <x:c r="C1022" s="62" t="str">
        <x:v>Amendment 1604; Article 3b (new); GDPR Article 6(3a) (new)</x:v>
      </x:c>
      <x:c r="D1022" s="66" t="n">
        <x:f>IF(INDEX('MEP amendments'!$AE$7:$AE$315,MATCH($M1022,'MEP amendments'!$AD$7:$AD$315,0))=1,INDEX('MEP amendments'!$P$7:$P$315,MATCH($M1022,'MEP amendments'!$AD$7:$AD$315,0)),"")</x:f>
        <x:v>2</x:v>
      </x:c>
      <x:c r="E1022" s="55" t="n">
        <x:f>IF(AND(ISNUMBER(D1022),INDEX('MEP amendments'!$T$7:$T$315,MATCH($M1022,'MEP amendments'!$AD$7:$AD$315,0))="Yes"),1,0)</x:f>
        <x:v>1</x:v>
      </x:c>
      <x:c r="F1022" s="55" t="str">
        <x:f>INDEX('MEP amendments'!$S$7:$S$315,MATCH($M1022,'MEP amendments'!$AD$7:$AD$315,0))</x:f>
        <x:v>High</x:v>
      </x:c>
      <x:c r="G1022" s="55" t="n">
        <x:f>COUNTIFS($A$7:$A$1047,A1022,$B$7:$B$1047,B1022,$E$7:$E$1047,1)</x:f>
        <x:v>4</x:v>
      </x:c>
      <x:c r="H1022" s="68" t="n">
        <x:f>IF(E1022=1,D1022/G1022,"")</x:f>
        <x:v>0.5</x:v>
      </x:c>
      <x:c r="I1022" s="55" t="n">
        <x:f>IF(AND(E1022=1,COUNTIFS($A$7:A1022,A1022,$B$7:B1022,B1022,$E$7:E1022,1)=1),1,0)</x:f>
        <x:v>0</x:v>
      </x:c>
      <x:c r="J1022" s="64" t="str">
        <x:v>Official amendment</x:v>
      </x:c>
      <x:c r="K1022" s="62" t="str">
        <x:v>Named signatories to tabled amendment</x:v>
      </x:c>
      <x:c r="L1022" s="55" t="str">
        <x:v>No</x:v>
      </x:c>
      <x:c r="M1022" s="55" t="str">
        <x:v>PET-MEP-295</x:v>
      </x:c>
    </x:row>
    <x:row r="1023" ht="34" customHeight="1">
      <x:c r="A1023" s="60" t="str">
        <x:v>Verena Mertens</x:v>
      </x:c>
      <x:c r="B1023" s="60" t="str">
        <x:v>Digital Omnibus</x:v>
      </x:c>
      <x:c r="C1023" s="61" t="str">
        <x:v>Amendment 1605; Article 3c (new); GDPR Article 4(5a) (new)</x:v>
      </x:c>
      <x:c r="D1023" s="65" t="str">
        <x:f>IF(INDEX('MEP amendments'!$AE$7:$AE$315,MATCH($M1023,'MEP amendments'!$AD$7:$AD$315,0))=1,INDEX('MEP amendments'!$P$7:$P$315,MATCH($M1023,'MEP amendments'!$AD$7:$AD$315,0)),"")</x:f>
      </x:c>
      <x:c r="E1023" s="60" t="n">
        <x:f>IF(AND(ISNUMBER(D1023),INDEX('MEP amendments'!$T$7:$T$315,MATCH($M1023,'MEP amendments'!$AD$7:$AD$315,0))="Yes"),1,0)</x:f>
        <x:v>0</x:v>
      </x:c>
      <x:c r="F1023" s="60" t="str">
        <x:f>INDEX('MEP amendments'!$S$7:$S$315,MATCH($M1023,'MEP amendments'!$AD$7:$AD$315,0))</x:f>
        <x:v>Low</x:v>
      </x:c>
      <x:c r="G1023" s="60" t="n">
        <x:f>COUNTIFS($A$7:$A$1047,A1023,$B$7:$B$1047,B1023,$E$7:$E$1047,1)</x:f>
        <x:v>4</x:v>
      </x:c>
      <x:c r="H1023" s="67" t="str">
        <x:f>IF(E1023=1,D1023/G1023,"")</x:f>
      </x:c>
      <x:c r="I1023" s="60" t="n">
        <x:f>IF(AND(E1023=1,COUNTIFS($A$7:A1023,A1023,$B$7:B1023,B1023,$E$7:E1023,1)=1),1,0)</x:f>
        <x:v>0</x:v>
      </x:c>
      <x:c r="J1023" s="63" t="str">
        <x:v>Official amendment</x:v>
      </x:c>
      <x:c r="K1023" s="61" t="str">
        <x:v>Named signatories to tabled amendment</x:v>
      </x:c>
      <x:c r="L1023" s="60" t="str">
        <x:v>No</x:v>
      </x:c>
      <x:c r="M1023" s="60" t="str">
        <x:v>PET-MEP-296</x:v>
      </x:c>
    </x:row>
    <x:row r="1024" ht="34" customHeight="1">
      <x:c r="A1024" s="55" t="str">
        <x:v>Veronika Cifrová Ostrihoňová</x:v>
      </x:c>
      <x:c r="B1024" s="55" t="str">
        <x:v>Digital Omnibus</x:v>
      </x:c>
      <x:c r="C1024" s="62" t="str">
        <x:v>Amendment 217 — Recital 27</x:v>
      </x:c>
      <x:c r="D1024" s="66" t="str">
        <x:f>IF(INDEX('MEP amendments'!$AE$7:$AE$315,MATCH($M1024,'MEP amendments'!$AD$7:$AD$315,0))=1,INDEX('MEP amendments'!$P$7:$P$315,MATCH($M1024,'MEP amendments'!$AD$7:$AD$315,0)),"")</x:f>
      </x:c>
      <x:c r="E1024" s="55" t="n">
        <x:f>IF(AND(ISNUMBER(D1024),INDEX('MEP amendments'!$T$7:$T$315,MATCH($M1024,'MEP amendments'!$AD$7:$AD$315,0))="Yes"),1,0)</x:f>
        <x:v>0</x:v>
      </x:c>
      <x:c r="F1024" s="55" t="str">
        <x:f>INDEX('MEP amendments'!$S$7:$S$315,MATCH($M1024,'MEP amendments'!$AD$7:$AD$315,0))</x:f>
        <x:v>Medium</x:v>
      </x:c>
      <x:c r="G1024" s="55" t="n">
        <x:f>COUNTIFS($A$7:$A$1047,A1024,$B$7:$B$1047,B1024,$E$7:$E$1047,1)</x:f>
        <x:v>15</x:v>
      </x:c>
      <x:c r="H1024" s="68" t="str">
        <x:f>IF(E1024=1,D1024/G1024,"")</x:f>
      </x:c>
      <x:c r="I1024" s="55" t="n">
        <x:f>IF(AND(E1024=1,COUNTIFS($A$7:A1024,A1024,$B$7:B1024,B1024,$E$7:E1024,1)=1),1,0)</x:f>
        <x:v>0</x:v>
      </x:c>
      <x:c r="J1024" s="64" t="str">
        <x:v>Official amendment</x:v>
      </x:c>
      <x:c r="K1024" s="62" t="str">
        <x:v>Named signatory to tabled amendment</x:v>
      </x:c>
      <x:c r="L1024" s="55" t="str">
        <x:v>No</x:v>
      </x:c>
      <x:c r="M1024" s="55" t="str">
        <x:v>PET-MEP-100</x:v>
      </x:c>
    </x:row>
    <x:row r="1025" ht="34" customHeight="1">
      <x:c r="A1025" s="60" t="str">
        <x:v>Veronika Cifrová Ostrihoňová</x:v>
      </x:c>
      <x:c r="B1025" s="60" t="str">
        <x:v>Digital Omnibus</x:v>
      </x:c>
      <x:c r="C1025" s="61" t="str">
        <x:v>Amendment 225 — Recital 27 a (new)</x:v>
      </x:c>
      <x:c r="D1025" s="65" t="n">
        <x:f>IF(INDEX('MEP amendments'!$AE$7:$AE$315,MATCH($M1025,'MEP amendments'!$AD$7:$AD$315,0))=1,INDEX('MEP amendments'!$P$7:$P$315,MATCH($M1025,'MEP amendments'!$AD$7:$AD$315,0)),"")</x:f>
        <x:v>2</x:v>
      </x:c>
      <x:c r="E1025" s="60" t="n">
        <x:f>IF(AND(ISNUMBER(D1025),INDEX('MEP amendments'!$T$7:$T$315,MATCH($M1025,'MEP amendments'!$AD$7:$AD$315,0))="Yes"),1,0)</x:f>
        <x:v>1</x:v>
      </x:c>
      <x:c r="F1025" s="60" t="str">
        <x:f>INDEX('MEP amendments'!$S$7:$S$315,MATCH($M1025,'MEP amendments'!$AD$7:$AD$315,0))</x:f>
        <x:v>High</x:v>
      </x:c>
      <x:c r="G1025" s="60" t="n">
        <x:f>COUNTIFS($A$7:$A$1047,A1025,$B$7:$B$1047,B1025,$E$7:$E$1047,1)</x:f>
        <x:v>15</x:v>
      </x:c>
      <x:c r="H1025" s="67" t="n">
        <x:f>IF(E1025=1,D1025/G1025,"")</x:f>
        <x:v>0.13333333333333333</x:v>
      </x:c>
      <x:c r="I1025" s="60" t="n">
        <x:f>IF(AND(E1025=1,COUNTIFS($A$7:A1025,A1025,$B$7:B1025,B1025,$E$7:E1025,1)=1),1,0)</x:f>
        <x:v>1</x:v>
      </x:c>
      <x:c r="J1025" s="63" t="str">
        <x:v>Official amendment</x:v>
      </x:c>
      <x:c r="K1025" s="61" t="str">
        <x:v>Named signatory to tabled amendment</x:v>
      </x:c>
      <x:c r="L1025" s="60" t="str">
        <x:v>No</x:v>
      </x:c>
      <x:c r="M1025" s="60" t="str">
        <x:v>PET-MEP-106</x:v>
      </x:c>
    </x:row>
    <x:row r="1026" ht="34" customHeight="1">
      <x:c r="A1026" s="55" t="str">
        <x:v>Veronika Cifrová Ostrihoňová</x:v>
      </x:c>
      <x:c r="B1026" s="55" t="str">
        <x:v>Digital Omnibus</x:v>
      </x:c>
      <x:c r="C1026" s="62" t="str">
        <x:v>Amendment 272 — Recital 31</x:v>
      </x:c>
      <x:c r="D1026" s="66" t="str">
        <x:f>IF(INDEX('MEP amendments'!$AE$7:$AE$315,MATCH($M1026,'MEP amendments'!$AD$7:$AD$315,0))=1,INDEX('MEP amendments'!$P$7:$P$315,MATCH($M1026,'MEP amendments'!$AD$7:$AD$315,0)),"")</x:f>
      </x:c>
      <x:c r="E1026" s="55" t="n">
        <x:f>IF(AND(ISNUMBER(D1026),INDEX('MEP amendments'!$T$7:$T$315,MATCH($M1026,'MEP amendments'!$AD$7:$AD$315,0))="Yes"),1,0)</x:f>
        <x:v>0</x:v>
      </x:c>
      <x:c r="F1026" s="55" t="str">
        <x:f>INDEX('MEP amendments'!$S$7:$S$315,MATCH($M1026,'MEP amendments'!$AD$7:$AD$315,0))</x:f>
        <x:v>Medium</x:v>
      </x:c>
      <x:c r="G1026" s="55" t="n">
        <x:f>COUNTIFS($A$7:$A$1047,A1026,$B$7:$B$1047,B1026,$E$7:$E$1047,1)</x:f>
        <x:v>15</x:v>
      </x:c>
      <x:c r="H1026" s="68" t="str">
        <x:f>IF(E1026=1,D1026/G1026,"")</x:f>
      </x:c>
      <x:c r="I1026" s="55" t="n">
        <x:f>IF(AND(E1026=1,COUNTIFS($A$7:A1026,A1026,$B$7:B1026,B1026,$E$7:E1026,1)=1),1,0)</x:f>
        <x:v>0</x:v>
      </x:c>
      <x:c r="J1026" s="64" t="str">
        <x:v>Official amendment</x:v>
      </x:c>
      <x:c r="K1026" s="62" t="str">
        <x:v>Named signatory to tabled amendment</x:v>
      </x:c>
      <x:c r="L1026" s="55" t="str">
        <x:v>No</x:v>
      </x:c>
      <x:c r="M1026" s="55" t="str">
        <x:v>PET-MEP-119</x:v>
      </x:c>
    </x:row>
    <x:row r="1027" ht="34" customHeight="1">
      <x:c r="A1027" s="60" t="str">
        <x:v>Veronika Cifrová Ostrihoňová</x:v>
      </x:c>
      <x:c r="B1027" s="60" t="str">
        <x:v>Digital Omnibus</x:v>
      </x:c>
      <x:c r="C1027" s="61" t="str">
        <x:v>Amendment 315 — Recital 34</x:v>
      </x:c>
      <x:c r="D1027" s="65" t="n">
        <x:f>IF(INDEX('MEP amendments'!$AE$7:$AE$315,MATCH($M1027,'MEP amendments'!$AD$7:$AD$315,0))=1,INDEX('MEP amendments'!$P$7:$P$315,MATCH($M1027,'MEP amendments'!$AD$7:$AD$315,0)),"")</x:f>
        <x:v>0</x:v>
      </x:c>
      <x:c r="E1027" s="60" t="n">
        <x:f>IF(AND(ISNUMBER(D1027),INDEX('MEP amendments'!$T$7:$T$315,MATCH($M1027,'MEP amendments'!$AD$7:$AD$315,0))="Yes"),1,0)</x:f>
        <x:v>1</x:v>
      </x:c>
      <x:c r="F1027" s="60" t="str">
        <x:f>INDEX('MEP amendments'!$S$7:$S$315,MATCH($M1027,'MEP amendments'!$AD$7:$AD$315,0))</x:f>
        <x:v>Medium</x:v>
      </x:c>
      <x:c r="G1027" s="60" t="n">
        <x:f>COUNTIFS($A$7:$A$1047,A1027,$B$7:$B$1047,B1027,$E$7:$E$1047,1)</x:f>
        <x:v>15</x:v>
      </x:c>
      <x:c r="H1027" s="67" t="n">
        <x:f>IF(E1027=1,D1027/G1027,"")</x:f>
        <x:v>0</x:v>
      </x:c>
      <x:c r="I1027" s="60" t="n">
        <x:f>IF(AND(E1027=1,COUNTIFS($A$7:A1027,A1027,$B$7:B1027,B1027,$E$7:E1027,1)=1),1,0)</x:f>
        <x:v>0</x:v>
      </x:c>
      <x:c r="J1027" s="63" t="str">
        <x:v>Official amendment</x:v>
      </x:c>
      <x:c r="K1027" s="61" t="str">
        <x:v>Named signatory to tabled amendment</x:v>
      </x:c>
      <x:c r="L1027" s="60" t="str">
        <x:v>No</x:v>
      </x:c>
      <x:c r="M1027" s="60" t="str">
        <x:v>PET-MEP-133</x:v>
      </x:c>
    </x:row>
    <x:row r="1028" ht="34" customHeight="1">
      <x:c r="A1028" s="55" t="str">
        <x:v>Veronika Cifrová Ostrihoňová</x:v>
      </x:c>
      <x:c r="B1028" s="55" t="str">
        <x:v>Digital Omnibus</x:v>
      </x:c>
      <x:c r="C1028" s="62" t="str">
        <x:v>Amendment 448; Recital 44 – paragraph 4</x:v>
      </x:c>
      <x:c r="D1028" s="66" t="n">
        <x:f>IF(INDEX('MEP amendments'!$AE$7:$AE$315,MATCH($M1028,'MEP amendments'!$AD$7:$AD$315,0))=1,INDEX('MEP amendments'!$P$7:$P$315,MATCH($M1028,'MEP amendments'!$AD$7:$AD$315,0)),"")</x:f>
        <x:v>2</x:v>
      </x:c>
      <x:c r="E1028" s="55" t="n">
        <x:f>IF(AND(ISNUMBER(D1028),INDEX('MEP amendments'!$T$7:$T$315,MATCH($M1028,'MEP amendments'!$AD$7:$AD$315,0))="Yes"),1,0)</x:f>
        <x:v>1</x:v>
      </x:c>
      <x:c r="F1028" s="55" t="str">
        <x:f>INDEX('MEP amendments'!$S$7:$S$315,MATCH($M1028,'MEP amendments'!$AD$7:$AD$315,0))</x:f>
        <x:v>High</x:v>
      </x:c>
      <x:c r="G1028" s="55" t="n">
        <x:f>COUNTIFS($A$7:$A$1047,A1028,$B$7:$B$1047,B1028,$E$7:$E$1047,1)</x:f>
        <x:v>15</x:v>
      </x:c>
      <x:c r="H1028" s="68" t="n">
        <x:f>IF(E1028=1,D1028/G1028,"")</x:f>
        <x:v>0.13333333333333333</x:v>
      </x:c>
      <x:c r="I1028" s="55" t="n">
        <x:f>IF(AND(E1028=1,COUNTIFS($A$7:A1028,A1028,$B$7:B1028,B1028,$E$7:E1028,1)=1),1,0)</x:f>
        <x:v>0</x:v>
      </x:c>
      <x:c r="J1028" s="64" t="str">
        <x:v>Official amendment</x:v>
      </x:c>
      <x:c r="K1028" s="62" t="str">
        <x:v>Named signatory to tabled amendment</x:v>
      </x:c>
      <x:c r="L1028" s="55" t="str">
        <x:v>No</x:v>
      </x:c>
      <x:c r="M1028" s="55" t="str">
        <x:v>PET-MEP-146</x:v>
      </x:c>
    </x:row>
    <x:row r="1029" ht="34" customHeight="1">
      <x:c r="A1029" s="60" t="str">
        <x:v>Veronika Cifrová Ostrihoňová</x:v>
      </x:c>
      <x:c r="B1029" s="60" t="str">
        <x:v>Digital Omnibus</x:v>
      </x:c>
      <x:c r="C1029" s="61" t="str">
        <x:v>Amendment 464; Recital 46</x:v>
      </x:c>
      <x:c r="D1029" s="65" t="n">
        <x:f>IF(INDEX('MEP amendments'!$AE$7:$AE$315,MATCH($M1029,'MEP amendments'!$AD$7:$AD$315,0))=1,INDEX('MEP amendments'!$P$7:$P$315,MATCH($M1029,'MEP amendments'!$AD$7:$AD$315,0)),"")</x:f>
        <x:v>2</x:v>
      </x:c>
      <x:c r="E1029" s="60" t="n">
        <x:f>IF(AND(ISNUMBER(D1029),INDEX('MEP amendments'!$T$7:$T$315,MATCH($M1029,'MEP amendments'!$AD$7:$AD$315,0))="Yes"),1,0)</x:f>
        <x:v>1</x:v>
      </x:c>
      <x:c r="F1029" s="60" t="str">
        <x:f>INDEX('MEP amendments'!$S$7:$S$315,MATCH($M1029,'MEP amendments'!$AD$7:$AD$315,0))</x:f>
        <x:v>High</x:v>
      </x:c>
      <x:c r="G1029" s="60" t="n">
        <x:f>COUNTIFS($A$7:$A$1047,A1029,$B$7:$B$1047,B1029,$E$7:$E$1047,1)</x:f>
        <x:v>15</x:v>
      </x:c>
      <x:c r="H1029" s="67" t="n">
        <x:f>IF(E1029=1,D1029/G1029,"")</x:f>
        <x:v>0.13333333333333333</x:v>
      </x:c>
      <x:c r="I1029" s="60" t="n">
        <x:f>IF(AND(E1029=1,COUNTIFS($A$7:A1029,A1029,$B$7:B1029,B1029,$E$7:E1029,1)=1),1,0)</x:f>
        <x:v>0</x:v>
      </x:c>
      <x:c r="J1029" s="63" t="str">
        <x:v>Official amendment</x:v>
      </x:c>
      <x:c r="K1029" s="61" t="str">
        <x:v>Named signatory to tabled amendment</x:v>
      </x:c>
      <x:c r="L1029" s="60" t="str">
        <x:v>Yes</x:v>
      </x:c>
      <x:c r="M1029" s="60" t="str">
        <x:v>PET-MEP-148</x:v>
      </x:c>
    </x:row>
    <x:row r="1030" ht="34" customHeight="1">
      <x:c r="A1030" s="55" t="str">
        <x:v>Veronika Cifrová Ostrihoňová</x:v>
      </x:c>
      <x:c r="B1030" s="55" t="str">
        <x:v>Digital Omnibus</x:v>
      </x:c>
      <x:c r="C1030" s="62" t="str">
        <x:v>Amendment 645 — Article 1 – paragraph 1 – point 7 Regulation (EU) 2023/2854 Article 15a – paragraph 2</x:v>
      </x:c>
      <x:c r="D1030" s="66" t="n">
        <x:f>IF(INDEX('MEP amendments'!$AE$7:$AE$315,MATCH($M1030,'MEP amendments'!$AD$7:$AD$315,0))=1,INDEX('MEP amendments'!$P$7:$P$315,MATCH($M1030,'MEP amendments'!$AD$7:$AD$315,0)),"")</x:f>
        <x:v>2</x:v>
      </x:c>
      <x:c r="E1030" s="55" t="n">
        <x:f>IF(AND(ISNUMBER(D1030),INDEX('MEP amendments'!$T$7:$T$315,MATCH($M1030,'MEP amendments'!$AD$7:$AD$315,0))="Yes"),1,0)</x:f>
        <x:v>1</x:v>
      </x:c>
      <x:c r="F1030" s="55" t="str">
        <x:f>INDEX('MEP amendments'!$S$7:$S$315,MATCH($M1030,'MEP amendments'!$AD$7:$AD$315,0))</x:f>
        <x:v>High</x:v>
      </x:c>
      <x:c r="G1030" s="55" t="n">
        <x:f>COUNTIFS($A$7:$A$1047,A1030,$B$7:$B$1047,B1030,$E$7:$E$1047,1)</x:f>
        <x:v>15</x:v>
      </x:c>
      <x:c r="H1030" s="68" t="n">
        <x:f>IF(E1030=1,D1030/G1030,"")</x:f>
        <x:v>0.13333333333333333</x:v>
      </x:c>
      <x:c r="I1030" s="55" t="n">
        <x:f>IF(AND(E1030=1,COUNTIFS($A$7:A1030,A1030,$B$7:B1030,B1030,$E$7:E1030,1)=1),1,0)</x:f>
        <x:v>0</x:v>
      </x:c>
      <x:c r="J1030" s="64" t="str">
        <x:v>Official amendment</x:v>
      </x:c>
      <x:c r="K1030" s="62" t="str">
        <x:v>Named signatory to tabled amendment</x:v>
      </x:c>
      <x:c r="L1030" s="55" t="str">
        <x:v>No</x:v>
      </x:c>
      <x:c r="M1030" s="55" t="str">
        <x:v>PET-MEP-161</x:v>
      </x:c>
    </x:row>
    <x:row r="1031" ht="34" customHeight="1">
      <x:c r="A1031" s="60" t="str">
        <x:v>Veronika Cifrová Ostrihoňová</x:v>
      </x:c>
      <x:c r="B1031" s="60" t="str">
        <x:v>Digital Omnibus</x:v>
      </x:c>
      <x:c r="C1031" s="61" t="str">
        <x:v>Amendment 771 — Article 1 – paragraph 1 – point 18 Regulation (EU) 2023/2854 Article 32f – paragraph 5a (new)</x:v>
      </x:c>
      <x:c r="D1031" s="65" t="n">
        <x:f>IF(INDEX('MEP amendments'!$AE$7:$AE$315,MATCH($M1031,'MEP amendments'!$AD$7:$AD$315,0))=1,INDEX('MEP amendments'!$P$7:$P$315,MATCH($M1031,'MEP amendments'!$AD$7:$AD$315,0)),"")</x:f>
        <x:v>0</x:v>
      </x:c>
      <x:c r="E1031" s="60" t="n">
        <x:f>IF(AND(ISNUMBER(D1031),INDEX('MEP amendments'!$T$7:$T$315,MATCH($M1031,'MEP amendments'!$AD$7:$AD$315,0))="Yes"),1,0)</x:f>
        <x:v>1</x:v>
      </x:c>
      <x:c r="F1031" s="60" t="str">
        <x:f>INDEX('MEP amendments'!$S$7:$S$315,MATCH($M1031,'MEP amendments'!$AD$7:$AD$315,0))</x:f>
        <x:v>High</x:v>
      </x:c>
      <x:c r="G1031" s="60" t="n">
        <x:f>COUNTIFS($A$7:$A$1047,A1031,$B$7:$B$1047,B1031,$E$7:$E$1047,1)</x:f>
        <x:v>15</x:v>
      </x:c>
      <x:c r="H1031" s="67" t="n">
        <x:f>IF(E1031=1,D1031/G1031,"")</x:f>
        <x:v>0</x:v>
      </x:c>
      <x:c r="I1031" s="60" t="n">
        <x:f>IF(AND(E1031=1,COUNTIFS($A$7:A1031,A1031,$B$7:B1031,B1031,$E$7:E1031,1)=1),1,0)</x:f>
        <x:v>0</x:v>
      </x:c>
      <x:c r="J1031" s="63" t="str">
        <x:v>Official amendment</x:v>
      </x:c>
      <x:c r="K1031" s="61" t="str">
        <x:v>Named signatory to tabled amendment</x:v>
      </x:c>
      <x:c r="L1031" s="60" t="str">
        <x:v>No</x:v>
      </x:c>
      <x:c r="M1031" s="60" t="str">
        <x:v>PET-MEP-169</x:v>
      </x:c>
    </x:row>
    <x:row r="1032" ht="34" customHeight="1">
      <x:c r="A1032" s="55" t="str">
        <x:v>Veronika Cifrová Ostrihoňová</x:v>
      </x:c>
      <x:c r="B1032" s="55" t="str">
        <x:v>Digital Omnibus</x:v>
      </x:c>
      <x:c r="C1032" s="62" t="str">
        <x:v>Amendment 977: new GDPR Art4(38a)</x:v>
      </x:c>
      <x:c r="D1032" s="66" t="n">
        <x:f>IF(INDEX('MEP amendments'!$AE$7:$AE$315,MATCH($M1032,'MEP amendments'!$AD$7:$AD$315,0))=1,INDEX('MEP amendments'!$P$7:$P$315,MATCH($M1032,'MEP amendments'!$AD$7:$AD$315,0)),"")</x:f>
        <x:v>0</x:v>
      </x:c>
      <x:c r="E1032" s="55" t="n">
        <x:f>IF(AND(ISNUMBER(D1032),INDEX('MEP amendments'!$T$7:$T$315,MATCH($M1032,'MEP amendments'!$AD$7:$AD$315,0))="Yes"),1,0)</x:f>
        <x:v>1</x:v>
      </x:c>
      <x:c r="F1032" s="55" t="str">
        <x:f>INDEX('MEP amendments'!$S$7:$S$315,MATCH($M1032,'MEP amendments'!$AD$7:$AD$315,0))</x:f>
        <x:v>Medium</x:v>
      </x:c>
      <x:c r="G1032" s="55" t="n">
        <x:f>COUNTIFS($A$7:$A$1047,A1032,$B$7:$B$1047,B1032,$E$7:$E$1047,1)</x:f>
        <x:v>15</x:v>
      </x:c>
      <x:c r="H1032" s="68" t="n">
        <x:f>IF(E1032=1,D1032/G1032,"")</x:f>
        <x:v>0</x:v>
      </x:c>
      <x:c r="I1032" s="55" t="n">
        <x:f>IF(AND(E1032=1,COUNTIFS($A$7:A1032,A1032,$B$7:B1032,B1032,$E$7:E1032,1)=1),1,0)</x:f>
        <x:v>0</x:v>
      </x:c>
      <x:c r="J1032" s="64" t="str">
        <x:v>Official amendment</x:v>
      </x:c>
      <x:c r="K1032" s="62" t="str">
        <x:v>Named joint proposers/signatories</x:v>
      </x:c>
      <x:c r="L1032" s="55" t="str">
        <x:v>No</x:v>
      </x:c>
      <x:c r="M1032" s="55" t="str">
        <x:v>PET-MEP-191</x:v>
      </x:c>
    </x:row>
    <x:row r="1033" ht="34" customHeight="1">
      <x:c r="A1033" s="60" t="str">
        <x:v>Veronika Cifrová Ostrihoňová</x:v>
      </x:c>
      <x:c r="B1033" s="60" t="str">
        <x:v>Digital Omnibus</x:v>
      </x:c>
      <x:c r="C1033" s="61" t="str">
        <x:v>GDPR Article 25(1)–(2); proposal Article 3(1)(7a)</x:v>
      </x:c>
      <x:c r="D1033" s="65" t="n">
        <x:f>IF(INDEX('MEP amendments'!$AE$7:$AE$315,MATCH($M1033,'MEP amendments'!$AD$7:$AD$315,0))=1,INDEX('MEP amendments'!$P$7:$P$315,MATCH($M1033,'MEP amendments'!$AD$7:$AD$315,0)),"")</x:f>
        <x:v>0</x:v>
      </x:c>
      <x:c r="E1033" s="60" t="n">
        <x:f>IF(AND(ISNUMBER(D1033),INDEX('MEP amendments'!$T$7:$T$315,MATCH($M1033,'MEP amendments'!$AD$7:$AD$315,0))="Yes"),1,0)</x:f>
        <x:v>1</x:v>
      </x:c>
      <x:c r="F1033" s="60" t="str">
        <x:f>INDEX('MEP amendments'!$S$7:$S$315,MATCH($M1033,'MEP amendments'!$AD$7:$AD$315,0))</x:f>
        <x:v>High</x:v>
      </x:c>
      <x:c r="G1033" s="60" t="n">
        <x:f>COUNTIFS($A$7:$A$1047,A1033,$B$7:$B$1047,B1033,$E$7:$E$1047,1)</x:f>
        <x:v>15</x:v>
      </x:c>
      <x:c r="H1033" s="67" t="n">
        <x:f>IF(E1033=1,D1033/G1033,"")</x:f>
        <x:v>0</x:v>
      </x:c>
      <x:c r="I1033" s="60" t="n">
        <x:f>IF(AND(E1033=1,COUNTIFS($A$7:A1033,A1033,$B$7:B1033,B1033,$E$7:E1033,1)=1),1,0)</x:f>
        <x:v>0</x:v>
      </x:c>
      <x:c r="J1033" s="63" t="str">
        <x:v>Official amendment</x:v>
      </x:c>
      <x:c r="K1033" s="61" t="str">
        <x:v>Named joint proposers/signatories</x:v>
      </x:c>
      <x:c r="L1033" s="60" t="str">
        <x:v>No</x:v>
      </x:c>
      <x:c r="M1033" s="60" t="str">
        <x:v>PET-MEP-208</x:v>
      </x:c>
    </x:row>
    <x:row r="1034" ht="34" customHeight="1">
      <x:c r="A1034" s="55" t="str">
        <x:v>Veronika Cifrová Ostrihoňová</x:v>
      </x:c>
      <x:c r="B1034" s="55" t="str">
        <x:v>Digital Omnibus</x:v>
      </x:c>
      <x:c r="C1034" s="62" t="str">
        <x:v>Proposed GDPR Article 41a; proposal Article 3(1)(10)</x:v>
      </x:c>
      <x:c r="D1034" s="66" t="str">
        <x:f>IF(INDEX('MEP amendments'!$AE$7:$AE$315,MATCH($M1034,'MEP amendments'!$AD$7:$AD$315,0))=1,INDEX('MEP amendments'!$P$7:$P$315,MATCH($M1034,'MEP amendments'!$AD$7:$AD$315,0)),"")</x:f>
      </x:c>
      <x:c r="E1034" s="55" t="n">
        <x:f>IF(AND(ISNUMBER(D1034),INDEX('MEP amendments'!$T$7:$T$315,MATCH($M1034,'MEP amendments'!$AD$7:$AD$315,0))="Yes"),1,0)</x:f>
        <x:v>0</x:v>
      </x:c>
      <x:c r="F1034" s="55" t="str">
        <x:f>INDEX('MEP amendments'!$S$7:$S$315,MATCH($M1034,'MEP amendments'!$AD$7:$AD$315,0))</x:f>
        <x:v>Medium</x:v>
      </x:c>
      <x:c r="G1034" s="55" t="n">
        <x:f>COUNTIFS($A$7:$A$1047,A1034,$B$7:$B$1047,B1034,$E$7:$E$1047,1)</x:f>
        <x:v>15</x:v>
      </x:c>
      <x:c r="H1034" s="68" t="str">
        <x:f>IF(E1034=1,D1034/G1034,"")</x:f>
      </x:c>
      <x:c r="I1034" s="55" t="n">
        <x:f>IF(AND(E1034=1,COUNTIFS($A$7:A1034,A1034,$B$7:B1034,B1034,$E$7:E1034,1)=1),1,0)</x:f>
        <x:v>0</x:v>
      </x:c>
      <x:c r="J1034" s="64" t="str">
        <x:v>Official amendment</x:v>
      </x:c>
      <x:c r="K1034" s="62" t="str">
        <x:v>Named joint proposers/signatories</x:v>
      </x:c>
      <x:c r="L1034" s="55" t="str">
        <x:v>No</x:v>
      </x:c>
      <x:c r="M1034" s="55" t="str">
        <x:v>PET-MEP-216</x:v>
      </x:c>
    </x:row>
    <x:row r="1035" ht="34" customHeight="1">
      <x:c r="A1035" s="60" t="str">
        <x:v>Veronika Cifrová Ostrihoňová</x:v>
      </x:c>
      <x:c r="B1035" s="60" t="str">
        <x:v>Digital Omnibus</x:v>
      </x:c>
      <x:c r="C1035" s="61" t="str">
        <x:v>New GDPR Article 29a; proposal Article 3(1)(10) introductory part</x:v>
      </x:c>
      <x:c r="D1035" s="65" t="n">
        <x:f>IF(INDEX('MEP amendments'!$AE$7:$AE$315,MATCH($M1035,'MEP amendments'!$AD$7:$AD$315,0))=1,INDEX('MEP amendments'!$P$7:$P$315,MATCH($M1035,'MEP amendments'!$AD$7:$AD$315,0)),"")</x:f>
        <x:v>2</x:v>
      </x:c>
      <x:c r="E1035" s="60" t="n">
        <x:f>IF(AND(ISNUMBER(D1035),INDEX('MEP amendments'!$T$7:$T$315,MATCH($M1035,'MEP amendments'!$AD$7:$AD$315,0))="Yes"),1,0)</x:f>
        <x:v>1</x:v>
      </x:c>
      <x:c r="F1035" s="60" t="str">
        <x:f>INDEX('MEP amendments'!$S$7:$S$315,MATCH($M1035,'MEP amendments'!$AD$7:$AD$315,0))</x:f>
        <x:v>High</x:v>
      </x:c>
      <x:c r="G1035" s="60" t="n">
        <x:f>COUNTIFS($A$7:$A$1047,A1035,$B$7:$B$1047,B1035,$E$7:$E$1047,1)</x:f>
        <x:v>15</x:v>
      </x:c>
      <x:c r="H1035" s="67" t="n">
        <x:f>IF(E1035=1,D1035/G1035,"")</x:f>
        <x:v>0.13333333333333333</x:v>
      </x:c>
      <x:c r="I1035" s="60" t="n">
        <x:f>IF(AND(E1035=1,COUNTIFS($A$7:A1035,A1035,$B$7:B1035,B1035,$E$7:E1035,1)=1),1,0)</x:f>
        <x:v>0</x:v>
      </x:c>
      <x:c r="J1035" s="63" t="str">
        <x:v>Official amendment</x:v>
      </x:c>
      <x:c r="K1035" s="61" t="str">
        <x:v>Named joint proposers/signatories</x:v>
      </x:c>
      <x:c r="L1035" s="60" t="str">
        <x:v>No</x:v>
      </x:c>
      <x:c r="M1035" s="60" t="str">
        <x:v>PET-MEP-220</x:v>
      </x:c>
    </x:row>
    <x:row r="1036" ht="34" customHeight="1">
      <x:c r="A1036" s="55" t="str">
        <x:v>Veronika Cifrová Ostrihoňová</x:v>
      </x:c>
      <x:c r="B1036" s="55" t="str">
        <x:v>Digital Omnibus</x:v>
      </x:c>
      <x:c r="C1036" s="62" t="str">
        <x:v>Amendment 1264; Article 3 – paragraph 1 – point 10 Regulation (EU) 2016/679 Article 41a – paragraph 2</x:v>
      </x:c>
      <x:c r="D1036" s="66" t="str">
        <x:f>IF(INDEX('MEP amendments'!$AE$7:$AE$315,MATCH($M1036,'MEP amendments'!$AD$7:$AD$315,0))=1,INDEX('MEP amendments'!$P$7:$P$315,MATCH($M1036,'MEP amendments'!$AD$7:$AD$315,0)),"")</x:f>
      </x:c>
      <x:c r="E1036" s="55" t="n">
        <x:f>IF(AND(ISNUMBER(D1036),INDEX('MEP amendments'!$T$7:$T$315,MATCH($M1036,'MEP amendments'!$AD$7:$AD$315,0))="Yes"),1,0)</x:f>
        <x:v>0</x:v>
      </x:c>
      <x:c r="F1036" s="55" t="str">
        <x:f>INDEX('MEP amendments'!$S$7:$S$315,MATCH($M1036,'MEP amendments'!$AD$7:$AD$315,0))</x:f>
        <x:v>Low</x:v>
      </x:c>
      <x:c r="G1036" s="55" t="n">
        <x:f>COUNTIFS($A$7:$A$1047,A1036,$B$7:$B$1047,B1036,$E$7:$E$1047,1)</x:f>
        <x:v>15</x:v>
      </x:c>
      <x:c r="H1036" s="68" t="str">
        <x:f>IF(E1036=1,D1036/G1036,"")</x:f>
      </x:c>
      <x:c r="I1036" s="55" t="n">
        <x:f>IF(AND(E1036=1,COUNTIFS($A$7:A1036,A1036,$B$7:B1036,B1036,$E$7:E1036,1)=1),1,0)</x:f>
        <x:v>0</x:v>
      </x:c>
      <x:c r="J1036" s="64" t="str">
        <x:v>Official amendment</x:v>
      </x:c>
      <x:c r="K1036" s="62" t="str">
        <x:v>Named signatories to tabled amendment</x:v>
      </x:c>
      <x:c r="L1036" s="55" t="str">
        <x:v>No</x:v>
      </x:c>
      <x:c r="M1036" s="55" t="str">
        <x:v>PET-MEP-235</x:v>
      </x:c>
    </x:row>
    <x:row r="1037" ht="34" customHeight="1">
      <x:c r="A1037" s="60" t="str">
        <x:v>Veronika Cifrová Ostrihoňová</x:v>
      </x:c>
      <x:c r="B1037" s="60" t="str">
        <x:v>Digital Omnibus</x:v>
      </x:c>
      <x:c r="C1037" s="61" t="str">
        <x:v>Amendment 1266; Article 3 – paragraph 1 – point 10 Regulation (EU) 2016/679 Article 41a – paragraph 2 – point a</x:v>
      </x:c>
      <x:c r="D1037" s="65" t="str">
        <x:f>IF(INDEX('MEP amendments'!$AE$7:$AE$315,MATCH($M1037,'MEP amendments'!$AD$7:$AD$315,0))=1,INDEX('MEP amendments'!$P$7:$P$315,MATCH($M1037,'MEP amendments'!$AD$7:$AD$315,0)),"")</x:f>
      </x:c>
      <x:c r="E1037" s="60" t="n">
        <x:f>IF(AND(ISNUMBER(D1037),INDEX('MEP amendments'!$T$7:$T$315,MATCH($M1037,'MEP amendments'!$AD$7:$AD$315,0))="Yes"),1,0)</x:f>
        <x:v>0</x:v>
      </x:c>
      <x:c r="F1037" s="60" t="str">
        <x:f>INDEX('MEP amendments'!$S$7:$S$315,MATCH($M1037,'MEP amendments'!$AD$7:$AD$315,0))</x:f>
        <x:v>Low</x:v>
      </x:c>
      <x:c r="G1037" s="60" t="n">
        <x:f>COUNTIFS($A$7:$A$1047,A1037,$B$7:$B$1047,B1037,$E$7:$E$1047,1)</x:f>
        <x:v>15</x:v>
      </x:c>
      <x:c r="H1037" s="67" t="str">
        <x:f>IF(E1037=1,D1037/G1037,"")</x:f>
      </x:c>
      <x:c r="I1037" s="60" t="n">
        <x:f>IF(AND(E1037=1,COUNTIFS($A$7:A1037,A1037,$B$7:B1037,B1037,$E$7:E1037,1)=1),1,0)</x:f>
        <x:v>0</x:v>
      </x:c>
      <x:c r="J1037" s="63" t="str">
        <x:v>Official amendment</x:v>
      </x:c>
      <x:c r="K1037" s="61" t="str">
        <x:v>Named signatories to tabled amendment</x:v>
      </x:c>
      <x:c r="L1037" s="60" t="str">
        <x:v>No</x:v>
      </x:c>
      <x:c r="M1037" s="60" t="str">
        <x:v>PET-MEP-237</x:v>
      </x:c>
    </x:row>
    <x:row r="1038" ht="34" customHeight="1">
      <x:c r="A1038" s="55" t="str">
        <x:v>Veronika Cifrová Ostrihoňová</x:v>
      </x:c>
      <x:c r="B1038" s="55" t="str">
        <x:v>Digital Omnibus</x:v>
      </x:c>
      <x:c r="C1038" s="62" t="str">
        <x:v>Amendment 1272; Article 3 – paragraph 1 – point 10 Regulation (EU) 2016/679 Article 41a – paragraph 2 – point b</x:v>
      </x:c>
      <x:c r="D1038" s="66" t="str">
        <x:f>IF(INDEX('MEP amendments'!$AE$7:$AE$315,MATCH($M1038,'MEP amendments'!$AD$7:$AD$315,0))=1,INDEX('MEP amendments'!$P$7:$P$315,MATCH($M1038,'MEP amendments'!$AD$7:$AD$315,0)),"")</x:f>
      </x:c>
      <x:c r="E1038" s="55" t="n">
        <x:f>IF(AND(ISNUMBER(D1038),INDEX('MEP amendments'!$T$7:$T$315,MATCH($M1038,'MEP amendments'!$AD$7:$AD$315,0))="Yes"),1,0)</x:f>
        <x:v>0</x:v>
      </x:c>
      <x:c r="F1038" s="55" t="str">
        <x:f>INDEX('MEP amendments'!$S$7:$S$315,MATCH($M1038,'MEP amendments'!$AD$7:$AD$315,0))</x:f>
        <x:v>Low</x:v>
      </x:c>
      <x:c r="G1038" s="55" t="n">
        <x:f>COUNTIFS($A$7:$A$1047,A1038,$B$7:$B$1047,B1038,$E$7:$E$1047,1)</x:f>
        <x:v>15</x:v>
      </x:c>
      <x:c r="H1038" s="68" t="str">
        <x:f>IF(E1038=1,D1038/G1038,"")</x:f>
      </x:c>
      <x:c r="I1038" s="55" t="n">
        <x:f>IF(AND(E1038=1,COUNTIFS($A$7:A1038,A1038,$B$7:B1038,B1038,$E$7:E1038,1)=1),1,0)</x:f>
        <x:v>0</x:v>
      </x:c>
      <x:c r="J1038" s="64" t="str">
        <x:v>Official amendment</x:v>
      </x:c>
      <x:c r="K1038" s="62" t="str">
        <x:v>Named signatories to tabled amendment</x:v>
      </x:c>
      <x:c r="L1038" s="55" t="str">
        <x:v>No</x:v>
      </x:c>
      <x:c r="M1038" s="55" t="str">
        <x:v>PET-MEP-243</x:v>
      </x:c>
    </x:row>
    <x:row r="1039" ht="34" customHeight="1">
      <x:c r="A1039" s="60" t="str">
        <x:v>Veronika Cifrová Ostrihoňová</x:v>
      </x:c>
      <x:c r="B1039" s="60" t="str">
        <x:v>Digital Omnibus</x:v>
      </x:c>
      <x:c r="C1039" s="61" t="str">
        <x:v>Amendment 1286; Article 3 – paragraph 1 – point 10 Regulation (EU) 2016/679 Article 41a – paragraph 3</x:v>
      </x:c>
      <x:c r="D1039" s="65" t="str">
        <x:f>IF(INDEX('MEP amendments'!$AE$7:$AE$315,MATCH($M1039,'MEP amendments'!$AD$7:$AD$315,0))=1,INDEX('MEP amendments'!$P$7:$P$315,MATCH($M1039,'MEP amendments'!$AD$7:$AD$315,0)),"")</x:f>
      </x:c>
      <x:c r="E1039" s="60" t="n">
        <x:f>IF(AND(ISNUMBER(D1039),INDEX('MEP amendments'!$T$7:$T$315,MATCH($M1039,'MEP amendments'!$AD$7:$AD$315,0))="Yes"),1,0)</x:f>
        <x:v>0</x:v>
      </x:c>
      <x:c r="F1039" s="60" t="str">
        <x:f>INDEX('MEP amendments'!$S$7:$S$315,MATCH($M1039,'MEP amendments'!$AD$7:$AD$315,0))</x:f>
        <x:v>Low</x:v>
      </x:c>
      <x:c r="G1039" s="60" t="n">
        <x:f>COUNTIFS($A$7:$A$1047,A1039,$B$7:$B$1047,B1039,$E$7:$E$1047,1)</x:f>
        <x:v>15</x:v>
      </x:c>
      <x:c r="H1039" s="67" t="str">
        <x:f>IF(E1039=1,D1039/G1039,"")</x:f>
      </x:c>
      <x:c r="I1039" s="60" t="n">
        <x:f>IF(AND(E1039=1,COUNTIFS($A$7:A1039,A1039,$B$7:B1039,B1039,$E$7:E1039,1)=1),1,0)</x:f>
        <x:v>0</x:v>
      </x:c>
      <x:c r="J1039" s="63" t="str">
        <x:v>Official amendment</x:v>
      </x:c>
      <x:c r="K1039" s="61" t="str">
        <x:v>Named signatories to tabled amendment</x:v>
      </x:c>
      <x:c r="L1039" s="60" t="str">
        <x:v>No</x:v>
      </x:c>
      <x:c r="M1039" s="60" t="str">
        <x:v>PET-MEP-257</x:v>
      </x:c>
    </x:row>
    <x:row r="1040" ht="34" customHeight="1">
      <x:c r="A1040" s="55" t="str">
        <x:v>Veronika Cifrová Ostrihoňová</x:v>
      </x:c>
      <x:c r="B1040" s="55" t="str">
        <x:v>Digital Omnibus</x:v>
      </x:c>
      <x:c r="C1040" s="62" t="str">
        <x:v>Amendment 1295; Article 3 – paragraph 1 – point 10 Regulation (EU) 2016/679 Article 41a – paragraph 4</x:v>
      </x:c>
      <x:c r="D1040" s="66" t="n">
        <x:f>IF(INDEX('MEP amendments'!$AE$7:$AE$315,MATCH($M1040,'MEP amendments'!$AD$7:$AD$315,0))=1,INDEX('MEP amendments'!$P$7:$P$315,MATCH($M1040,'MEP amendments'!$AD$7:$AD$315,0)),"")</x:f>
        <x:v>0</x:v>
      </x:c>
      <x:c r="E1040" s="55" t="n">
        <x:f>IF(AND(ISNUMBER(D1040),INDEX('MEP amendments'!$T$7:$T$315,MATCH($M1040,'MEP amendments'!$AD$7:$AD$315,0))="Yes"),1,0)</x:f>
        <x:v>1</x:v>
      </x:c>
      <x:c r="F1040" s="55" t="str">
        <x:f>INDEX('MEP amendments'!$S$7:$S$315,MATCH($M1040,'MEP amendments'!$AD$7:$AD$315,0))</x:f>
        <x:v>High</x:v>
      </x:c>
      <x:c r="G1040" s="55" t="n">
        <x:f>COUNTIFS($A$7:$A$1047,A1040,$B$7:$B$1047,B1040,$E$7:$E$1047,1)</x:f>
        <x:v>15</x:v>
      </x:c>
      <x:c r="H1040" s="68" t="n">
        <x:f>IF(E1040=1,D1040/G1040,"")</x:f>
        <x:v>0</x:v>
      </x:c>
      <x:c r="I1040" s="55" t="n">
        <x:f>IF(AND(E1040=1,COUNTIFS($A$7:A1040,A1040,$B$7:B1040,B1040,$E$7:E1040,1)=1),1,0)</x:f>
        <x:v>0</x:v>
      </x:c>
      <x:c r="J1040" s="64" t="str">
        <x:v>Official amendment</x:v>
      </x:c>
      <x:c r="K1040" s="62" t="str">
        <x:v>Named signatories to tabled amendment</x:v>
      </x:c>
      <x:c r="L1040" s="55" t="str">
        <x:v>No</x:v>
      </x:c>
      <x:c r="M1040" s="55" t="str">
        <x:v>PET-MEP-266</x:v>
      </x:c>
    </x:row>
    <x:row r="1041" ht="34" customHeight="1">
      <x:c r="A1041" s="60" t="str">
        <x:v>Veronika Cifrová Ostrihoňová</x:v>
      </x:c>
      <x:c r="B1041" s="60" t="str">
        <x:v>Digital Omnibus</x:v>
      </x:c>
      <x:c r="C1041" s="61" t="str">
        <x:v>Amendment 1299; Article 3 – paragraph 1 – point 10 Regulation (EU) 2016/679 Article 41a – paragraph 5</x:v>
      </x:c>
      <x:c r="D1041" s="65" t="n">
        <x:f>IF(INDEX('MEP amendments'!$AE$7:$AE$315,MATCH($M1041,'MEP amendments'!$AD$7:$AD$315,0))=1,INDEX('MEP amendments'!$P$7:$P$315,MATCH($M1041,'MEP amendments'!$AD$7:$AD$315,0)),"")</x:f>
        <x:v>0</x:v>
      </x:c>
      <x:c r="E1041" s="60" t="n">
        <x:f>IF(AND(ISNUMBER(D1041),INDEX('MEP amendments'!$T$7:$T$315,MATCH($M1041,'MEP amendments'!$AD$7:$AD$315,0))="Yes"),1,0)</x:f>
        <x:v>1</x:v>
      </x:c>
      <x:c r="F1041" s="60" t="str">
        <x:f>INDEX('MEP amendments'!$S$7:$S$315,MATCH($M1041,'MEP amendments'!$AD$7:$AD$315,0))</x:f>
        <x:v>High</x:v>
      </x:c>
      <x:c r="G1041" s="60" t="n">
        <x:f>COUNTIFS($A$7:$A$1047,A1041,$B$7:$B$1047,B1041,$E$7:$E$1047,1)</x:f>
        <x:v>15</x:v>
      </x:c>
      <x:c r="H1041" s="67" t="n">
        <x:f>IF(E1041=1,D1041/G1041,"")</x:f>
        <x:v>0</x:v>
      </x:c>
      <x:c r="I1041" s="60" t="n">
        <x:f>IF(AND(E1041=1,COUNTIFS($A$7:A1041,A1041,$B$7:B1041,B1041,$E$7:E1041,1)=1),1,0)</x:f>
        <x:v>0</x:v>
      </x:c>
      <x:c r="J1041" s="63" t="str">
        <x:v>Official amendment</x:v>
      </x:c>
      <x:c r="K1041" s="61" t="str">
        <x:v>Named signatories to tabled amendment</x:v>
      </x:c>
      <x:c r="L1041" s="60" t="str">
        <x:v>No</x:v>
      </x:c>
      <x:c r="M1041" s="60" t="str">
        <x:v>PET-MEP-270</x:v>
      </x:c>
    </x:row>
    <x:row r="1042" ht="34" customHeight="1">
      <x:c r="A1042" s="55" t="str">
        <x:v>Veronika Cifrová Ostrihoňová</x:v>
      </x:c>
      <x:c r="B1042" s="55" t="str">
        <x:v>Digital Omnibus</x:v>
      </x:c>
      <x:c r="C1042" s="62" t="str">
        <x:v>Amendment 1534; Article 3 – paragraph 1 – point 15 Regulation (EU) 2016/679 Article 88b – paragraph 6</x:v>
      </x:c>
      <x:c r="D1042" s="66" t="n">
        <x:f>IF(INDEX('MEP amendments'!$AE$7:$AE$315,MATCH($M1042,'MEP amendments'!$AD$7:$AD$315,0))=1,INDEX('MEP amendments'!$P$7:$P$315,MATCH($M1042,'MEP amendments'!$AD$7:$AD$315,0)),"")</x:f>
        <x:v>2</x:v>
      </x:c>
      <x:c r="E1042" s="55" t="n">
        <x:f>IF(AND(ISNUMBER(D1042),INDEX('MEP amendments'!$T$7:$T$315,MATCH($M1042,'MEP amendments'!$AD$7:$AD$315,0))="Yes"),1,0)</x:f>
        <x:v>1</x:v>
      </x:c>
      <x:c r="F1042" s="55" t="str">
        <x:f>INDEX('MEP amendments'!$S$7:$S$315,MATCH($M1042,'MEP amendments'!$AD$7:$AD$315,0))</x:f>
        <x:v>High</x:v>
      </x:c>
      <x:c r="G1042" s="55" t="n">
        <x:f>COUNTIFS($A$7:$A$1047,A1042,$B$7:$B$1047,B1042,$E$7:$E$1047,1)</x:f>
        <x:v>15</x:v>
      </x:c>
      <x:c r="H1042" s="68" t="n">
        <x:f>IF(E1042=1,D1042/G1042,"")</x:f>
        <x:v>0.13333333333333333</x:v>
      </x:c>
      <x:c r="I1042" s="55" t="n">
        <x:f>IF(AND(E1042=1,COUNTIFS($A$7:A1042,A1042,$B$7:B1042,B1042,$E$7:E1042,1)=1),1,0)</x:f>
        <x:v>0</x:v>
      </x:c>
      <x:c r="J1042" s="64" t="str">
        <x:v>Official amendment</x:v>
      </x:c>
      <x:c r="K1042" s="62" t="str">
        <x:v>Named signatories to tabled amendment</x:v>
      </x:c>
      <x:c r="L1042" s="55" t="str">
        <x:v>No</x:v>
      </x:c>
      <x:c r="M1042" s="55" t="str">
        <x:v>PET-MEP-283</x:v>
      </x:c>
    </x:row>
    <x:row r="1043" ht="34" customHeight="1">
      <x:c r="A1043" s="60" t="str">
        <x:v>Veronika Cifrová Ostrihoňová</x:v>
      </x:c>
      <x:c r="B1043" s="60" t="str">
        <x:v>Digital Omnibus</x:v>
      </x:c>
      <x:c r="C1043" s="61" t="str">
        <x:v>Amendment 1560; Article 3 – paragraph 1 – point 15 Regulation (EU) 2016/679 Article 88c – paragraph 1</x:v>
      </x:c>
      <x:c r="D1043" s="65" t="n">
        <x:f>IF(INDEX('MEP amendments'!$AE$7:$AE$315,MATCH($M1043,'MEP amendments'!$AD$7:$AD$315,0))=1,INDEX('MEP amendments'!$P$7:$P$315,MATCH($M1043,'MEP amendments'!$AD$7:$AD$315,0)),"")</x:f>
        <x:v>2</x:v>
      </x:c>
      <x:c r="E1043" s="60" t="n">
        <x:f>IF(AND(ISNUMBER(D1043),INDEX('MEP amendments'!$T$7:$T$315,MATCH($M1043,'MEP amendments'!$AD$7:$AD$315,0))="Yes"),1,0)</x:f>
        <x:v>1</x:v>
      </x:c>
      <x:c r="F1043" s="60" t="str">
        <x:f>INDEX('MEP amendments'!$S$7:$S$315,MATCH($M1043,'MEP amendments'!$AD$7:$AD$315,0))</x:f>
        <x:v>High</x:v>
      </x:c>
      <x:c r="G1043" s="60" t="n">
        <x:f>COUNTIFS($A$7:$A$1047,A1043,$B$7:$B$1047,B1043,$E$7:$E$1047,1)</x:f>
        <x:v>15</x:v>
      </x:c>
      <x:c r="H1043" s="67" t="n">
        <x:f>IF(E1043=1,D1043/G1043,"")</x:f>
        <x:v>0.13333333333333333</x:v>
      </x:c>
      <x:c r="I1043" s="60" t="n">
        <x:f>IF(AND(E1043=1,COUNTIFS($A$7:A1043,A1043,$B$7:B1043,B1043,$E$7:E1043,1)=1),1,0)</x:f>
        <x:v>0</x:v>
      </x:c>
      <x:c r="J1043" s="63" t="str">
        <x:v>Official amendment</x:v>
      </x:c>
      <x:c r="K1043" s="61" t="str">
        <x:v>Named signatories to tabled amendment</x:v>
      </x:c>
      <x:c r="L1043" s="60" t="str">
        <x:v>No</x:v>
      </x:c>
      <x:c r="M1043" s="60" t="str">
        <x:v>PET-MEP-284</x:v>
      </x:c>
    </x:row>
    <x:row r="1044" ht="34" customHeight="1">
      <x:c r="A1044" s="55" t="str">
        <x:v>Veronika Cifrová Ostrihoňová</x:v>
      </x:c>
      <x:c r="B1044" s="55" t="str">
        <x:v>Digital Omnibus</x:v>
      </x:c>
      <x:c r="C1044" s="62" t="str">
        <x:v>Amendment 1574; Article 3(1)(15); GDPR Article 88c(2a) (new)</x:v>
      </x:c>
      <x:c r="D1044" s="66" t="n">
        <x:f>IF(INDEX('MEP amendments'!$AE$7:$AE$315,MATCH($M1044,'MEP amendments'!$AD$7:$AD$315,0))=1,INDEX('MEP amendments'!$P$7:$P$315,MATCH($M1044,'MEP amendments'!$AD$7:$AD$315,0)),"")</x:f>
        <x:v>1</x:v>
      </x:c>
      <x:c r="E1044" s="55" t="n">
        <x:f>IF(AND(ISNUMBER(D1044),INDEX('MEP amendments'!$T$7:$T$315,MATCH($M1044,'MEP amendments'!$AD$7:$AD$315,0))="Yes"),1,0)</x:f>
        <x:v>1</x:v>
      </x:c>
      <x:c r="F1044" s="55" t="str">
        <x:f>INDEX('MEP amendments'!$S$7:$S$315,MATCH($M1044,'MEP amendments'!$AD$7:$AD$315,0))</x:f>
        <x:v>High</x:v>
      </x:c>
      <x:c r="G1044" s="55" t="n">
        <x:f>COUNTIFS($A$7:$A$1047,A1044,$B$7:$B$1047,B1044,$E$7:$E$1047,1)</x:f>
        <x:v>15</x:v>
      </x:c>
      <x:c r="H1044" s="68" t="n">
        <x:f>IF(E1044=1,D1044/G1044,"")</x:f>
        <x:v>0.06666666666666667</x:v>
      </x:c>
      <x:c r="I1044" s="55" t="n">
        <x:f>IF(AND(E1044=1,COUNTIFS($A$7:A1044,A1044,$B$7:B1044,B1044,$E$7:E1044,1)=1),1,0)</x:f>
        <x:v>0</x:v>
      </x:c>
      <x:c r="J1044" s="64" t="str">
        <x:v>Official amendment</x:v>
      </x:c>
      <x:c r="K1044" s="62" t="str">
        <x:v>Named signatories to tabled amendment</x:v>
      </x:c>
      <x:c r="L1044" s="55" t="str">
        <x:v>No</x:v>
      </x:c>
      <x:c r="M1044" s="55" t="str">
        <x:v>PET-MEP-285</x:v>
      </x:c>
    </x:row>
    <x:row r="1045" ht="34" customHeight="1">
      <x:c r="A1045" s="60" t="str">
        <x:v>Veronika Cifrová Ostrihoňová</x:v>
      </x:c>
      <x:c r="B1045" s="60" t="str">
        <x:v>Digital Omnibus</x:v>
      </x:c>
      <x:c r="C1045" s="61" t="str">
        <x:v>Amendment 1576; Article 3(1)(15); GDPR Article 88c(2c) (new)</x:v>
      </x:c>
      <x:c r="D1045" s="65" t="n">
        <x:f>IF(INDEX('MEP amendments'!$AE$7:$AE$315,MATCH($M1045,'MEP amendments'!$AD$7:$AD$315,0))=1,INDEX('MEP amendments'!$P$7:$P$315,MATCH($M1045,'MEP amendments'!$AD$7:$AD$315,0)),"")</x:f>
        <x:v>1</x:v>
      </x:c>
      <x:c r="E1045" s="60" t="n">
        <x:f>IF(AND(ISNUMBER(D1045),INDEX('MEP amendments'!$T$7:$T$315,MATCH($M1045,'MEP amendments'!$AD$7:$AD$315,0))="Yes"),1,0)</x:f>
        <x:v>1</x:v>
      </x:c>
      <x:c r="F1045" s="60" t="str">
        <x:f>INDEX('MEP amendments'!$S$7:$S$315,MATCH($M1045,'MEP amendments'!$AD$7:$AD$315,0))</x:f>
        <x:v>High</x:v>
      </x:c>
      <x:c r="G1045" s="60" t="n">
        <x:f>COUNTIFS($A$7:$A$1047,A1045,$B$7:$B$1047,B1045,$E$7:$E$1047,1)</x:f>
        <x:v>15</x:v>
      </x:c>
      <x:c r="H1045" s="67" t="n">
        <x:f>IF(E1045=1,D1045/G1045,"")</x:f>
        <x:v>0.06666666666666667</x:v>
      </x:c>
      <x:c r="I1045" s="60" t="n">
        <x:f>IF(AND(E1045=1,COUNTIFS($A$7:A1045,A1045,$B$7:B1045,B1045,$E$7:E1045,1)=1),1,0)</x:f>
        <x:v>0</x:v>
      </x:c>
      <x:c r="J1045" s="63" t="str">
        <x:v>Official amendment</x:v>
      </x:c>
      <x:c r="K1045" s="61" t="str">
        <x:v>Named signatories to tabled amendment</x:v>
      </x:c>
      <x:c r="L1045" s="60" t="str">
        <x:v>No</x:v>
      </x:c>
      <x:c r="M1045" s="60" t="str">
        <x:v>PET-MEP-286</x:v>
      </x:c>
    </x:row>
    <x:row r="1046" ht="34" customHeight="1">
      <x:c r="A1046" s="55" t="str">
        <x:v>Veronika Vrecionová</x:v>
      </x:c>
      <x:c r="B1046" s="55" t="str">
        <x:v>Digital Omnibus</x:v>
      </x:c>
      <x:c r="C1046" s="62" t="str">
        <x:v>Amendment 278 — Recital 31</x:v>
      </x:c>
      <x:c r="D1046" s="66" t="n">
        <x:f>IF(INDEX('MEP amendments'!$AE$7:$AE$315,MATCH($M1046,'MEP amendments'!$AD$7:$AD$315,0))=1,INDEX('MEP amendments'!$P$7:$P$315,MATCH($M1046,'MEP amendments'!$AD$7:$AD$315,0)),"")</x:f>
        <x:v>0</x:v>
      </x:c>
      <x:c r="E1046" s="55" t="n">
        <x:f>IF(AND(ISNUMBER(D1046),INDEX('MEP amendments'!$T$7:$T$315,MATCH($M1046,'MEP amendments'!$AD$7:$AD$315,0))="Yes"),1,0)</x:f>
        <x:v>1</x:v>
      </x:c>
      <x:c r="F1046" s="55" t="str">
        <x:f>INDEX('MEP amendments'!$S$7:$S$315,MATCH($M1046,'MEP amendments'!$AD$7:$AD$315,0))</x:f>
        <x:v>High</x:v>
      </x:c>
      <x:c r="G1046" s="55" t="n">
        <x:f>COUNTIFS($A$7:$A$1047,A1046,$B$7:$B$1047,B1046,$E$7:$E$1047,1)</x:f>
        <x:v>1</x:v>
      </x:c>
      <x:c r="H1046" s="68" t="n">
        <x:f>IF(E1046=1,D1046/G1046,"")</x:f>
        <x:v>0</x:v>
      </x:c>
      <x:c r="I1046" s="55" t="n">
        <x:f>IF(AND(E1046=1,COUNTIFS($A$7:A1046,A1046,$B$7:B1046,B1046,$E$7:E1046,1)=1),1,0)</x:f>
        <x:v>1</x:v>
      </x:c>
      <x:c r="J1046" s="64" t="str">
        <x:v>Official amendment</x:v>
      </x:c>
      <x:c r="K1046" s="62" t="str">
        <x:v>Named signatory to tabled amendment</x:v>
      </x:c>
      <x:c r="L1046" s="55" t="str">
        <x:v>No</x:v>
      </x:c>
      <x:c r="M1046" s="55" t="str">
        <x:v>PET-MEP-125</x:v>
      </x:c>
    </x:row>
    <x:row r="1047" ht="34" customHeight="1">
      <x:c r="A1047" s="60" t="str">
        <x:v>Zala Černilec Tomašič</x:v>
      </x:c>
      <x:c r="B1047" s="60" t="str">
        <x:v>Digital Omnibus</x:v>
      </x:c>
      <x:c r="C1047" s="61" t="str">
        <x:v>Amendment 278 — Recital 31</x:v>
      </x:c>
      <x:c r="D1047" s="65" t="n">
        <x:f>IF(INDEX('MEP amendments'!$AE$7:$AE$315,MATCH($M1047,'MEP amendments'!$AD$7:$AD$315,0))=1,INDEX('MEP amendments'!$P$7:$P$315,MATCH($M1047,'MEP amendments'!$AD$7:$AD$315,0)),"")</x:f>
        <x:v>0</x:v>
      </x:c>
      <x:c r="E1047" s="60" t="n">
        <x:f>IF(AND(ISNUMBER(D1047),INDEX('MEP amendments'!$T$7:$T$315,MATCH($M1047,'MEP amendments'!$AD$7:$AD$315,0))="Yes"),1,0)</x:f>
        <x:v>1</x:v>
      </x:c>
      <x:c r="F1047" s="60" t="str">
        <x:f>INDEX('MEP amendments'!$S$7:$S$315,MATCH($M1047,'MEP amendments'!$AD$7:$AD$315,0))</x:f>
        <x:v>High</x:v>
      </x:c>
      <x:c r="G1047" s="60" t="n">
        <x:f>COUNTIFS($A$7:$A$1047,A1047,$B$7:$B$1047,B1047,$E$7:$E$1047,1)</x:f>
        <x:v>1</x:v>
      </x:c>
      <x:c r="H1047" s="67" t="n">
        <x:f>IF(E1047=1,D1047/G1047,"")</x:f>
        <x:v>0</x:v>
      </x:c>
      <x:c r="I1047" s="60" t="n">
        <x:f>IF(AND(E1047=1,COUNTIFS($A$7:A1047,A1047,$B$7:B1047,B1047,$E$7:E1047,1)=1),1,0)</x:f>
        <x:v>1</x:v>
      </x:c>
      <x:c r="J1047" s="63" t="str">
        <x:v>Official amendment</x:v>
      </x:c>
      <x:c r="K1047" s="61" t="str">
        <x:v>Named signatory to tabled amendment</x:v>
      </x:c>
      <x:c r="L1047" s="60" t="str">
        <x:v>No</x:v>
      </x:c>
      <x:c r="M1047" s="60" t="str">
        <x:v>PET-MEP-125</x:v>
      </x:c>
    </x:row>
  </x:sheetData>
  <x:mergeCells>
    <x:mergeCell ref="A2:M2"/>
    <x:mergeCell ref="A3:M3"/>
  </x:mergeCells>
  <x:hyperlinks>
    <x:hyperlink xmlns:ns1="http://schemas.openxmlformats.org/officeDocument/2006/relationships" ref="J7" display="Official amendment" ns1:id="rIdVerifiedPET1"/>
    <x:hyperlink xmlns:ns2="http://schemas.openxmlformats.org/officeDocument/2006/relationships" ref="J8" display="Official amendment" ns2:id="rIdVerifiedPET2"/>
    <x:hyperlink xmlns:ns3="http://schemas.openxmlformats.org/officeDocument/2006/relationships" ref="J9" display="Official amendment" ns3:id="rIdVerifiedPET3"/>
    <x:hyperlink xmlns:ns4="http://schemas.openxmlformats.org/officeDocument/2006/relationships" ref="J10" display="Official amendment" ns4:id="rIdVerifiedPET4"/>
    <x:hyperlink xmlns:ns5="http://schemas.openxmlformats.org/officeDocument/2006/relationships" ref="J11" display="Official amendment" ns5:id="rIdVerifiedPET5"/>
    <x:hyperlink xmlns:ns6="http://schemas.openxmlformats.org/officeDocument/2006/relationships" ref="J12" display="Official amendment" ns6:id="rIdVerifiedPET6"/>
    <x:hyperlink xmlns:ns7="http://schemas.openxmlformats.org/officeDocument/2006/relationships" ref="J13" display="Official amendment" ns7:id="rIdVerifiedPET7"/>
    <x:hyperlink xmlns:ns8="http://schemas.openxmlformats.org/officeDocument/2006/relationships" ref="J14" display="Official amendment" ns8:id="rIdVerifiedPET8"/>
    <x:hyperlink xmlns:ns9="http://schemas.openxmlformats.org/officeDocument/2006/relationships" ref="J15" display="Official amendment" ns9:id="rIdVerifiedPET9"/>
    <x:hyperlink xmlns:ns10="http://schemas.openxmlformats.org/officeDocument/2006/relationships" ref="J16" display="Official amendment" ns10:id="rIdVerifiedPET10"/>
    <x:hyperlink xmlns:ns11="http://schemas.openxmlformats.org/officeDocument/2006/relationships" ref="J17" display="Official amendment" ns11:id="rIdVerifiedPET11"/>
    <x:hyperlink xmlns:ns12="http://schemas.openxmlformats.org/officeDocument/2006/relationships" ref="J18" display="Official amendment" ns12:id="rIdVerifiedPET12"/>
    <x:hyperlink xmlns:ns13="http://schemas.openxmlformats.org/officeDocument/2006/relationships" ref="J19" display="Official amendment" ns13:id="rIdVerifiedPET13"/>
    <x:hyperlink xmlns:ns14="http://schemas.openxmlformats.org/officeDocument/2006/relationships" ref="J20" display="Official amendment" ns14:id="rIdVerifiedPET14"/>
    <x:hyperlink xmlns:ns15="http://schemas.openxmlformats.org/officeDocument/2006/relationships" ref="J21" display="Official amendment" ns15:id="rIdVerifiedPET15"/>
    <x:hyperlink xmlns:ns16="http://schemas.openxmlformats.org/officeDocument/2006/relationships" ref="J22" display="Official amendment" ns16:id="rIdVerifiedPET16"/>
    <x:hyperlink xmlns:ns17="http://schemas.openxmlformats.org/officeDocument/2006/relationships" ref="J23" display="Official amendment" ns17:id="rIdVerifiedPET17"/>
    <x:hyperlink xmlns:ns18="http://schemas.openxmlformats.org/officeDocument/2006/relationships" ref="J24" display="Official amendment" ns18:id="rIdVerifiedPET18"/>
    <x:hyperlink xmlns:ns19="http://schemas.openxmlformats.org/officeDocument/2006/relationships" ref="J25" display="Official amendment" ns19:id="rIdVerifiedPET19"/>
    <x:hyperlink xmlns:ns20="http://schemas.openxmlformats.org/officeDocument/2006/relationships" ref="J26" display="Official amendment" ns20:id="rIdVerifiedPET20"/>
    <x:hyperlink xmlns:ns21="http://schemas.openxmlformats.org/officeDocument/2006/relationships" ref="J27" display="Official amendment" ns21:id="rIdVerifiedPET21"/>
    <x:hyperlink xmlns:ns22="http://schemas.openxmlformats.org/officeDocument/2006/relationships" ref="J28" display="Official amendment" ns22:id="rIdVerifiedPET22"/>
    <x:hyperlink xmlns:ns23="http://schemas.openxmlformats.org/officeDocument/2006/relationships" ref="J29" display="Official amendment" ns23:id="rIdVerifiedPET23"/>
    <x:hyperlink xmlns:ns24="http://schemas.openxmlformats.org/officeDocument/2006/relationships" ref="J30" display="Official amendment" ns24:id="rIdVerifiedPET24"/>
    <x:hyperlink xmlns:ns25="http://schemas.openxmlformats.org/officeDocument/2006/relationships" ref="J31" display="Official amendment" ns25:id="rIdVerifiedPET25"/>
    <x:hyperlink xmlns:ns26="http://schemas.openxmlformats.org/officeDocument/2006/relationships" ref="J32" display="Official amendment" ns26:id="rIdVerifiedPET26"/>
    <x:hyperlink xmlns:ns27="http://schemas.openxmlformats.org/officeDocument/2006/relationships" ref="J33" display="Official amendment" ns27:id="rIdVerifiedPET27"/>
    <x:hyperlink xmlns:ns28="http://schemas.openxmlformats.org/officeDocument/2006/relationships" ref="J34" display="Official amendment" ns28:id="rIdVerifiedPET28"/>
    <x:hyperlink xmlns:ns29="http://schemas.openxmlformats.org/officeDocument/2006/relationships" ref="J35" display="Official amendment" ns29:id="rIdVerifiedPET29"/>
    <x:hyperlink xmlns:ns30="http://schemas.openxmlformats.org/officeDocument/2006/relationships" ref="J36" display="Official amendment" ns30:id="rIdVerifiedPET30"/>
    <x:hyperlink xmlns:ns31="http://schemas.openxmlformats.org/officeDocument/2006/relationships" ref="J37" display="Official amendment" ns31:id="rIdVerifiedPET31"/>
    <x:hyperlink xmlns:ns32="http://schemas.openxmlformats.org/officeDocument/2006/relationships" ref="J38" display="Official amendment" ns32:id="rIdVerifiedPET32"/>
    <x:hyperlink xmlns:ns33="http://schemas.openxmlformats.org/officeDocument/2006/relationships" ref="J39" display="Official amendment" ns33:id="rIdVerifiedPET33"/>
    <x:hyperlink xmlns:ns34="http://schemas.openxmlformats.org/officeDocument/2006/relationships" ref="J40" display="Official amendment" ns34:id="rIdVerifiedPET34"/>
    <x:hyperlink xmlns:ns35="http://schemas.openxmlformats.org/officeDocument/2006/relationships" ref="J41" display="Official amendment" ns35:id="rIdVerifiedPET35"/>
    <x:hyperlink xmlns:ns36="http://schemas.openxmlformats.org/officeDocument/2006/relationships" ref="J42" display="Official amendment" ns36:id="rIdVerifiedPET36"/>
    <x:hyperlink xmlns:ns37="http://schemas.openxmlformats.org/officeDocument/2006/relationships" ref="J43" display="Official amendment" ns37:id="rIdVerifiedPET37"/>
    <x:hyperlink xmlns:ns38="http://schemas.openxmlformats.org/officeDocument/2006/relationships" ref="J44" display="Official amendment" ns38:id="rIdVerifiedPET38"/>
    <x:hyperlink xmlns:ns39="http://schemas.openxmlformats.org/officeDocument/2006/relationships" ref="J45" display="Official amendment" ns39:id="rIdVerifiedPET39"/>
    <x:hyperlink xmlns:ns40="http://schemas.openxmlformats.org/officeDocument/2006/relationships" ref="J46" display="Official amendment" ns40:id="rIdVerifiedPET40"/>
    <x:hyperlink xmlns:ns41="http://schemas.openxmlformats.org/officeDocument/2006/relationships" ref="J47" display="Official amendment" ns41:id="rIdVerifiedPET41"/>
    <x:hyperlink xmlns:ns42="http://schemas.openxmlformats.org/officeDocument/2006/relationships" ref="J48" display="Official amendment" ns42:id="rIdVerifiedPET42"/>
    <x:hyperlink xmlns:ns43="http://schemas.openxmlformats.org/officeDocument/2006/relationships" ref="J49" display="Official amendment" ns43:id="rIdVerifiedPET43"/>
    <x:hyperlink xmlns:ns44="http://schemas.openxmlformats.org/officeDocument/2006/relationships" ref="J50" display="Official amendment" ns44:id="rIdVerifiedPET44"/>
    <x:hyperlink xmlns:ns45="http://schemas.openxmlformats.org/officeDocument/2006/relationships" ref="J51" display="Official amendment" ns45:id="rIdVerifiedPET45"/>
    <x:hyperlink xmlns:ns46="http://schemas.openxmlformats.org/officeDocument/2006/relationships" ref="J52" display="Official amendment" ns46:id="rIdVerifiedPET46"/>
    <x:hyperlink xmlns:ns47="http://schemas.openxmlformats.org/officeDocument/2006/relationships" ref="J53" display="Official amendment" ns47:id="rIdVerifiedPET47"/>
    <x:hyperlink xmlns:ns48="http://schemas.openxmlformats.org/officeDocument/2006/relationships" ref="J54" display="Official amendment" ns48:id="rIdVerifiedPET48"/>
    <x:hyperlink xmlns:ns49="http://schemas.openxmlformats.org/officeDocument/2006/relationships" ref="J55" display="Official amendment" ns49:id="rIdVerifiedPET49"/>
    <x:hyperlink xmlns:ns50="http://schemas.openxmlformats.org/officeDocument/2006/relationships" ref="J56" display="Official amendment" ns50:id="rIdVerifiedPET50"/>
    <x:hyperlink xmlns:ns51="http://schemas.openxmlformats.org/officeDocument/2006/relationships" ref="J57" display="Official amendment" ns51:id="rIdVerifiedPET51"/>
    <x:hyperlink xmlns:ns52="http://schemas.openxmlformats.org/officeDocument/2006/relationships" ref="J58" display="Official amendment" ns52:id="rIdVerifiedPET52"/>
    <x:hyperlink xmlns:ns53="http://schemas.openxmlformats.org/officeDocument/2006/relationships" ref="J59" display="Official amendment" ns53:id="rIdVerifiedPET53"/>
    <x:hyperlink xmlns:ns54="http://schemas.openxmlformats.org/officeDocument/2006/relationships" ref="J60" display="Official amendment" ns54:id="rIdVerifiedPET54"/>
    <x:hyperlink xmlns:ns55="http://schemas.openxmlformats.org/officeDocument/2006/relationships" ref="J61" display="Official amendment" ns55:id="rIdVerifiedPET55"/>
    <x:hyperlink xmlns:ns56="http://schemas.openxmlformats.org/officeDocument/2006/relationships" ref="J62" display="Official amendment" ns56:id="rIdVerifiedPET56"/>
    <x:hyperlink xmlns:ns57="http://schemas.openxmlformats.org/officeDocument/2006/relationships" ref="J63" display="Official amendment" ns57:id="rIdVerifiedPET57"/>
    <x:hyperlink xmlns:ns58="http://schemas.openxmlformats.org/officeDocument/2006/relationships" ref="J64" display="Official amendment" ns58:id="rIdVerifiedPET58"/>
    <x:hyperlink xmlns:ns59="http://schemas.openxmlformats.org/officeDocument/2006/relationships" ref="J65" display="Official amendment" ns59:id="rIdVerifiedPET59"/>
    <x:hyperlink xmlns:ns60="http://schemas.openxmlformats.org/officeDocument/2006/relationships" ref="J66" display="Official amendment" ns60:id="rIdVerifiedPET60"/>
    <x:hyperlink xmlns:ns61="http://schemas.openxmlformats.org/officeDocument/2006/relationships" ref="J67" display="Official amendment" ns61:id="rIdVerifiedPET61"/>
    <x:hyperlink xmlns:ns62="http://schemas.openxmlformats.org/officeDocument/2006/relationships" ref="J68" display="Official amendment" ns62:id="rIdVerifiedPET62"/>
    <x:hyperlink xmlns:ns63="http://schemas.openxmlformats.org/officeDocument/2006/relationships" ref="J69" display="Official amendment" ns63:id="rIdVerifiedPET63"/>
    <x:hyperlink xmlns:ns64="http://schemas.openxmlformats.org/officeDocument/2006/relationships" ref="J70" display="Official amendment" ns64:id="rIdVerifiedPET64"/>
    <x:hyperlink xmlns:ns65="http://schemas.openxmlformats.org/officeDocument/2006/relationships" ref="J71" display="Official amendment" ns65:id="rIdVerifiedPET65"/>
    <x:hyperlink xmlns:ns66="http://schemas.openxmlformats.org/officeDocument/2006/relationships" ref="J72" display="Official amendment" ns66:id="rIdVerifiedPET66"/>
    <x:hyperlink xmlns:ns67="http://schemas.openxmlformats.org/officeDocument/2006/relationships" ref="J73" display="Official amendment" ns67:id="rIdVerifiedPET67"/>
    <x:hyperlink xmlns:ns68="http://schemas.openxmlformats.org/officeDocument/2006/relationships" ref="J74" display="Official amendment" ns68:id="rIdVerifiedPET68"/>
    <x:hyperlink xmlns:ns69="http://schemas.openxmlformats.org/officeDocument/2006/relationships" ref="J75" display="Official amendment" ns69:id="rIdVerifiedPET69"/>
    <x:hyperlink xmlns:ns70="http://schemas.openxmlformats.org/officeDocument/2006/relationships" ref="J76" display="Official amendment" ns70:id="rIdVerifiedPET70"/>
    <x:hyperlink xmlns:ns71="http://schemas.openxmlformats.org/officeDocument/2006/relationships" ref="J77" display="Official amendment" ns71:id="rIdVerifiedPET71"/>
    <x:hyperlink xmlns:ns72="http://schemas.openxmlformats.org/officeDocument/2006/relationships" ref="J78" display="Official amendment" ns72:id="rIdVerifiedPET72"/>
    <x:hyperlink xmlns:ns73="http://schemas.openxmlformats.org/officeDocument/2006/relationships" ref="J79" display="Official amendment" ns73:id="rIdVerifiedPET73"/>
    <x:hyperlink xmlns:ns74="http://schemas.openxmlformats.org/officeDocument/2006/relationships" ref="J80" display="Official amendment" ns74:id="rIdVerifiedPET74"/>
    <x:hyperlink xmlns:ns75="http://schemas.openxmlformats.org/officeDocument/2006/relationships" ref="J81" display="Official amendment" ns75:id="rIdVerifiedPET75"/>
    <x:hyperlink xmlns:ns76="http://schemas.openxmlformats.org/officeDocument/2006/relationships" ref="J82" display="Official amendment" ns76:id="rIdVerifiedPET76"/>
    <x:hyperlink xmlns:ns77="http://schemas.openxmlformats.org/officeDocument/2006/relationships" ref="J83" display="Official amendment" ns77:id="rIdVerifiedPET77"/>
    <x:hyperlink xmlns:ns78="http://schemas.openxmlformats.org/officeDocument/2006/relationships" ref="J84" display="Official amendment" ns78:id="rIdVerifiedPET78"/>
    <x:hyperlink xmlns:ns79="http://schemas.openxmlformats.org/officeDocument/2006/relationships" ref="J85" display="Official amendment" ns79:id="rIdVerifiedPET79"/>
    <x:hyperlink xmlns:ns80="http://schemas.openxmlformats.org/officeDocument/2006/relationships" ref="J86" display="Official amendment" ns80:id="rIdVerifiedPET80"/>
    <x:hyperlink xmlns:ns81="http://schemas.openxmlformats.org/officeDocument/2006/relationships" ref="J87" display="Official amendment" ns81:id="rIdVerifiedPET81"/>
    <x:hyperlink xmlns:ns82="http://schemas.openxmlformats.org/officeDocument/2006/relationships" ref="J88" display="Official amendment" ns82:id="rIdVerifiedPET82"/>
    <x:hyperlink xmlns:ns83="http://schemas.openxmlformats.org/officeDocument/2006/relationships" ref="J89" display="Official amendment" ns83:id="rIdVerifiedPET83"/>
    <x:hyperlink xmlns:ns84="http://schemas.openxmlformats.org/officeDocument/2006/relationships" ref="J90" display="Official amendment" ns84:id="rIdVerifiedPET84"/>
    <x:hyperlink xmlns:ns85="http://schemas.openxmlformats.org/officeDocument/2006/relationships" ref="J91" display="Official amendment" ns85:id="rIdVerifiedPET85"/>
    <x:hyperlink xmlns:ns86="http://schemas.openxmlformats.org/officeDocument/2006/relationships" ref="J92" display="Official amendment" ns86:id="rIdVerifiedPET86"/>
    <x:hyperlink xmlns:ns87="http://schemas.openxmlformats.org/officeDocument/2006/relationships" ref="J93" display="Official amendment" ns87:id="rIdVerifiedPET87"/>
    <x:hyperlink xmlns:ns88="http://schemas.openxmlformats.org/officeDocument/2006/relationships" ref="J94" display="Official amendment" ns88:id="rIdVerifiedPET88"/>
    <x:hyperlink xmlns:ns89="http://schemas.openxmlformats.org/officeDocument/2006/relationships" ref="J95" display="Official amendment" ns89:id="rIdVerifiedPET89"/>
    <x:hyperlink xmlns:ns90="http://schemas.openxmlformats.org/officeDocument/2006/relationships" ref="J96" display="Official amendment" ns90:id="rIdVerifiedPET90"/>
    <x:hyperlink xmlns:ns91="http://schemas.openxmlformats.org/officeDocument/2006/relationships" ref="J97" display="Official amendment" ns91:id="rIdVerifiedPET91"/>
    <x:hyperlink xmlns:ns92="http://schemas.openxmlformats.org/officeDocument/2006/relationships" ref="J98" display="Official amendment" ns92:id="rIdVerifiedPET92"/>
    <x:hyperlink xmlns:ns93="http://schemas.openxmlformats.org/officeDocument/2006/relationships" ref="J99" display="Official amendment" ns93:id="rIdVerifiedPET93"/>
    <x:hyperlink xmlns:ns94="http://schemas.openxmlformats.org/officeDocument/2006/relationships" ref="J100" display="Official amendment" ns94:id="rIdVerifiedPET94"/>
    <x:hyperlink xmlns:ns95="http://schemas.openxmlformats.org/officeDocument/2006/relationships" ref="J101" display="Official amendment" ns95:id="rIdVerifiedPET95"/>
    <x:hyperlink xmlns:ns96="http://schemas.openxmlformats.org/officeDocument/2006/relationships" ref="J102" display="Official amendment" ns96:id="rIdVerifiedPET96"/>
    <x:hyperlink xmlns:ns97="http://schemas.openxmlformats.org/officeDocument/2006/relationships" ref="J103" display="Official amendment" ns97:id="rIdVerifiedPET97"/>
    <x:hyperlink xmlns:ns98="http://schemas.openxmlformats.org/officeDocument/2006/relationships" ref="J104" display="Official amendment" ns98:id="rIdVerifiedPET98"/>
    <x:hyperlink xmlns:ns99="http://schemas.openxmlformats.org/officeDocument/2006/relationships" ref="J105" display="Official amendment" ns99:id="rIdVerifiedPET99"/>
    <x:hyperlink xmlns:ns100="http://schemas.openxmlformats.org/officeDocument/2006/relationships" ref="J106" display="Official amendment" ns100:id="rIdVerifiedPET100"/>
    <x:hyperlink xmlns:ns101="http://schemas.openxmlformats.org/officeDocument/2006/relationships" ref="J107" display="Official amendment" ns101:id="rIdVerifiedPET101"/>
    <x:hyperlink xmlns:ns102="http://schemas.openxmlformats.org/officeDocument/2006/relationships" ref="J108" display="Official amendment" ns102:id="rIdVerifiedPET102"/>
    <x:hyperlink xmlns:ns103="http://schemas.openxmlformats.org/officeDocument/2006/relationships" ref="J109" display="Official amendment" ns103:id="rIdVerifiedPET103"/>
    <x:hyperlink xmlns:ns104="http://schemas.openxmlformats.org/officeDocument/2006/relationships" ref="J110" display="Official amendment" ns104:id="rIdVerifiedPET104"/>
    <x:hyperlink xmlns:ns105="http://schemas.openxmlformats.org/officeDocument/2006/relationships" ref="J111" display="Official amendment" ns105:id="rIdVerifiedPET105"/>
    <x:hyperlink xmlns:ns106="http://schemas.openxmlformats.org/officeDocument/2006/relationships" ref="J112" display="Official amendment" ns106:id="rIdVerifiedPET106"/>
    <x:hyperlink xmlns:ns107="http://schemas.openxmlformats.org/officeDocument/2006/relationships" ref="J113" display="Official amendment" ns107:id="rIdVerifiedPET107"/>
    <x:hyperlink xmlns:ns108="http://schemas.openxmlformats.org/officeDocument/2006/relationships" ref="J114" display="Official amendment" ns108:id="rIdVerifiedPET108"/>
    <x:hyperlink xmlns:ns109="http://schemas.openxmlformats.org/officeDocument/2006/relationships" ref="J115" display="Official amendment" ns109:id="rIdVerifiedPET109"/>
    <x:hyperlink xmlns:ns110="http://schemas.openxmlformats.org/officeDocument/2006/relationships" ref="J116" display="Official amendment" ns110:id="rIdVerifiedPET110"/>
    <x:hyperlink xmlns:ns111="http://schemas.openxmlformats.org/officeDocument/2006/relationships" ref="J117" display="Official amendment" ns111:id="rIdVerifiedPET111"/>
    <x:hyperlink xmlns:ns112="http://schemas.openxmlformats.org/officeDocument/2006/relationships" ref="J118" display="Official amendment" ns112:id="rIdVerifiedPET112"/>
    <x:hyperlink xmlns:ns113="http://schemas.openxmlformats.org/officeDocument/2006/relationships" ref="J119" display="Official amendment" ns113:id="rIdVerifiedPET113"/>
    <x:hyperlink xmlns:ns114="http://schemas.openxmlformats.org/officeDocument/2006/relationships" ref="J120" display="Official amendment" ns114:id="rIdVerifiedPET114"/>
    <x:hyperlink xmlns:ns115="http://schemas.openxmlformats.org/officeDocument/2006/relationships" ref="J121" display="Official amendment" ns115:id="rIdVerifiedPET115"/>
    <x:hyperlink xmlns:ns116="http://schemas.openxmlformats.org/officeDocument/2006/relationships" ref="J122" display="Official amendment" ns116:id="rIdVerifiedPET116"/>
    <x:hyperlink xmlns:ns117="http://schemas.openxmlformats.org/officeDocument/2006/relationships" ref="J123" display="Official amendment" ns117:id="rIdVerifiedPET117"/>
    <x:hyperlink xmlns:ns118="http://schemas.openxmlformats.org/officeDocument/2006/relationships" ref="J124" display="Official amendment" ns118:id="rIdVerifiedPET118"/>
    <x:hyperlink xmlns:ns119="http://schemas.openxmlformats.org/officeDocument/2006/relationships" ref="J125" display="Official amendment" ns119:id="rIdVerifiedPET119"/>
    <x:hyperlink xmlns:ns120="http://schemas.openxmlformats.org/officeDocument/2006/relationships" ref="J126" display="Official amendment" ns120:id="rIdVerifiedPET120"/>
    <x:hyperlink xmlns:ns121="http://schemas.openxmlformats.org/officeDocument/2006/relationships" ref="J127" display="Official amendment" ns121:id="rIdVerifiedPET121"/>
    <x:hyperlink xmlns:ns122="http://schemas.openxmlformats.org/officeDocument/2006/relationships" ref="J128" display="Official amendment" ns122:id="rIdVerifiedPET122"/>
    <x:hyperlink xmlns:ns123="http://schemas.openxmlformats.org/officeDocument/2006/relationships" ref="J129" display="Official amendment" ns123:id="rIdVerifiedPET123"/>
    <x:hyperlink xmlns:ns124="http://schemas.openxmlformats.org/officeDocument/2006/relationships" ref="J130" display="Official amendment" ns124:id="rIdVerifiedPET124"/>
    <x:hyperlink xmlns:ns125="http://schemas.openxmlformats.org/officeDocument/2006/relationships" ref="J131" display="Official amendment" ns125:id="rIdVerifiedPET125"/>
    <x:hyperlink xmlns:ns126="http://schemas.openxmlformats.org/officeDocument/2006/relationships" ref="J132" display="Official amendment" ns126:id="rIdVerifiedPET126"/>
    <x:hyperlink xmlns:ns127="http://schemas.openxmlformats.org/officeDocument/2006/relationships" ref="J133" display="Official amendment" ns127:id="rIdVerifiedPET127"/>
    <x:hyperlink xmlns:ns128="http://schemas.openxmlformats.org/officeDocument/2006/relationships" ref="J134" display="Official amendment" ns128:id="rIdVerifiedPET128"/>
    <x:hyperlink xmlns:ns129="http://schemas.openxmlformats.org/officeDocument/2006/relationships" ref="J135" display="Official amendment" ns129:id="rIdVerifiedPET129"/>
    <x:hyperlink xmlns:ns130="http://schemas.openxmlformats.org/officeDocument/2006/relationships" ref="J136" display="Official amendment" ns130:id="rIdVerifiedPET130"/>
    <x:hyperlink xmlns:ns131="http://schemas.openxmlformats.org/officeDocument/2006/relationships" ref="J137" display="Official amendment" ns131:id="rIdVerifiedPET131"/>
    <x:hyperlink xmlns:ns132="http://schemas.openxmlformats.org/officeDocument/2006/relationships" ref="J138" display="Official amendment" ns132:id="rIdVerifiedPET132"/>
    <x:hyperlink xmlns:ns133="http://schemas.openxmlformats.org/officeDocument/2006/relationships" ref="J139" display="Official amendment" ns133:id="rIdVerifiedPET133"/>
    <x:hyperlink xmlns:ns134="http://schemas.openxmlformats.org/officeDocument/2006/relationships" ref="J140" display="Official amendment" ns134:id="rIdVerifiedPET134"/>
    <x:hyperlink xmlns:ns135="http://schemas.openxmlformats.org/officeDocument/2006/relationships" ref="J141" display="Official amendment" ns135:id="rIdVerifiedPET135"/>
    <x:hyperlink xmlns:ns136="http://schemas.openxmlformats.org/officeDocument/2006/relationships" ref="J142" display="Official amendment" ns136:id="rIdVerifiedPET136"/>
    <x:hyperlink xmlns:ns137="http://schemas.openxmlformats.org/officeDocument/2006/relationships" ref="J143" display="Official amendment" ns137:id="rIdVerifiedPET137"/>
    <x:hyperlink xmlns:ns138="http://schemas.openxmlformats.org/officeDocument/2006/relationships" ref="J144" display="Official amendment" ns138:id="rIdVerifiedPET138"/>
    <x:hyperlink xmlns:ns139="http://schemas.openxmlformats.org/officeDocument/2006/relationships" ref="J145" display="Official amendment" ns139:id="rIdVerifiedPET139"/>
    <x:hyperlink xmlns:ns140="http://schemas.openxmlformats.org/officeDocument/2006/relationships" ref="J146" display="Official amendment" ns140:id="rIdVerifiedPET140"/>
    <x:hyperlink xmlns:ns141="http://schemas.openxmlformats.org/officeDocument/2006/relationships" ref="J147" display="Official amendment" ns141:id="rIdVerifiedPET141"/>
    <x:hyperlink xmlns:ns142="http://schemas.openxmlformats.org/officeDocument/2006/relationships" ref="J148" display="Official amendment" ns142:id="rIdVerifiedPET142"/>
    <x:hyperlink xmlns:ns143="http://schemas.openxmlformats.org/officeDocument/2006/relationships" ref="J149" display="Official amendment" ns143:id="rIdVerifiedPET143"/>
    <x:hyperlink xmlns:ns144="http://schemas.openxmlformats.org/officeDocument/2006/relationships" ref="J150" display="Official amendment" ns144:id="rIdVerifiedPET144"/>
    <x:hyperlink xmlns:ns145="http://schemas.openxmlformats.org/officeDocument/2006/relationships" ref="J151" display="Official amendment" ns145:id="rIdVerifiedPET145"/>
    <x:hyperlink xmlns:ns146="http://schemas.openxmlformats.org/officeDocument/2006/relationships" ref="J152" display="Official amendment" ns146:id="rIdVerifiedPET146"/>
    <x:hyperlink xmlns:ns147="http://schemas.openxmlformats.org/officeDocument/2006/relationships" ref="J153" display="Official amendment" ns147:id="rIdVerifiedPET147"/>
    <x:hyperlink xmlns:ns148="http://schemas.openxmlformats.org/officeDocument/2006/relationships" ref="J154" display="Official amendment" ns148:id="rIdVerifiedPET148"/>
    <x:hyperlink xmlns:ns149="http://schemas.openxmlformats.org/officeDocument/2006/relationships" ref="J155" display="Official amendment" ns149:id="rIdVerifiedPET149"/>
    <x:hyperlink xmlns:ns150="http://schemas.openxmlformats.org/officeDocument/2006/relationships" ref="J156" display="Official amendment" ns150:id="rIdVerifiedPET150"/>
    <x:hyperlink xmlns:ns151="http://schemas.openxmlformats.org/officeDocument/2006/relationships" ref="J157" display="Official amendment" ns151:id="rIdVerifiedPET151"/>
    <x:hyperlink xmlns:ns152="http://schemas.openxmlformats.org/officeDocument/2006/relationships" ref="J158" display="Official amendment" ns152:id="rIdVerifiedPET152"/>
    <x:hyperlink xmlns:ns153="http://schemas.openxmlformats.org/officeDocument/2006/relationships" ref="J159" display="Official amendment" ns153:id="rIdVerifiedPET153"/>
    <x:hyperlink xmlns:ns154="http://schemas.openxmlformats.org/officeDocument/2006/relationships" ref="J160" display="Official amendment" ns154:id="rIdVerifiedPET154"/>
    <x:hyperlink xmlns:ns155="http://schemas.openxmlformats.org/officeDocument/2006/relationships" ref="J161" display="Official amendment" ns155:id="rIdVerifiedPET155"/>
    <x:hyperlink xmlns:ns156="http://schemas.openxmlformats.org/officeDocument/2006/relationships" ref="J162" display="Official amendment" ns156:id="rIdVerifiedPET156"/>
    <x:hyperlink xmlns:ns157="http://schemas.openxmlformats.org/officeDocument/2006/relationships" ref="J163" display="Official amendment" ns157:id="rIdVerifiedPET157"/>
    <x:hyperlink xmlns:ns158="http://schemas.openxmlformats.org/officeDocument/2006/relationships" ref="J164" display="Official amendment" ns158:id="rIdVerifiedPET158"/>
    <x:hyperlink xmlns:ns159="http://schemas.openxmlformats.org/officeDocument/2006/relationships" ref="J165" display="Official amendment" ns159:id="rIdVerifiedPET159"/>
    <x:hyperlink xmlns:ns160="http://schemas.openxmlformats.org/officeDocument/2006/relationships" ref="J166" display="Official amendment" ns160:id="rIdVerifiedPET160"/>
    <x:hyperlink xmlns:ns161="http://schemas.openxmlformats.org/officeDocument/2006/relationships" ref="J167" display="Official amendment" ns161:id="rIdVerifiedPET161"/>
    <x:hyperlink xmlns:ns162="http://schemas.openxmlformats.org/officeDocument/2006/relationships" ref="J168" display="Official amendment" ns162:id="rIdVerifiedPET162"/>
    <x:hyperlink xmlns:ns163="http://schemas.openxmlformats.org/officeDocument/2006/relationships" ref="J169" display="Official amendment" ns163:id="rIdVerifiedPET163"/>
    <x:hyperlink xmlns:ns164="http://schemas.openxmlformats.org/officeDocument/2006/relationships" ref="J170" display="Official amendment" ns164:id="rIdVerifiedPET164"/>
    <x:hyperlink xmlns:ns165="http://schemas.openxmlformats.org/officeDocument/2006/relationships" ref="J171" display="Official amendment" ns165:id="rIdVerifiedPET165"/>
    <x:hyperlink xmlns:ns166="http://schemas.openxmlformats.org/officeDocument/2006/relationships" ref="J172" display="Official amendment" ns166:id="rIdVerifiedPET166"/>
    <x:hyperlink xmlns:ns167="http://schemas.openxmlformats.org/officeDocument/2006/relationships" ref="J173" display="Official amendment" ns167:id="rIdVerifiedPET167"/>
    <x:hyperlink xmlns:ns168="http://schemas.openxmlformats.org/officeDocument/2006/relationships" ref="J174" display="Official amendment" ns168:id="rIdVerifiedPET168"/>
    <x:hyperlink xmlns:ns169="http://schemas.openxmlformats.org/officeDocument/2006/relationships" ref="J175" display="Official amendment" ns169:id="rIdVerifiedPET169"/>
    <x:hyperlink xmlns:ns170="http://schemas.openxmlformats.org/officeDocument/2006/relationships" ref="J176" display="Official amendment" ns170:id="rIdVerifiedPET170"/>
    <x:hyperlink xmlns:ns171="http://schemas.openxmlformats.org/officeDocument/2006/relationships" ref="J177" display="Official amendment" ns171:id="rIdVerifiedPET171"/>
    <x:hyperlink xmlns:ns172="http://schemas.openxmlformats.org/officeDocument/2006/relationships" ref="J178" display="Official amendment" ns172:id="rIdVerifiedPET172"/>
    <x:hyperlink xmlns:ns173="http://schemas.openxmlformats.org/officeDocument/2006/relationships" ref="J179" display="Official amendment" ns173:id="rIdVerifiedPET173"/>
    <x:hyperlink xmlns:ns174="http://schemas.openxmlformats.org/officeDocument/2006/relationships" ref="J180" display="Official amendment" ns174:id="rIdVerifiedPET174"/>
    <x:hyperlink xmlns:ns175="http://schemas.openxmlformats.org/officeDocument/2006/relationships" ref="J181" display="Official amendment" ns175:id="rIdVerifiedPET175"/>
    <x:hyperlink xmlns:ns176="http://schemas.openxmlformats.org/officeDocument/2006/relationships" ref="J182" display="Official amendment" ns176:id="rIdVerifiedPET176"/>
    <x:hyperlink xmlns:ns177="http://schemas.openxmlformats.org/officeDocument/2006/relationships" ref="J183" display="Official amendment" ns177:id="rIdVerifiedPET177"/>
    <x:hyperlink xmlns:ns178="http://schemas.openxmlformats.org/officeDocument/2006/relationships" ref="J184" display="Official amendment" ns178:id="rIdVerifiedPET178"/>
    <x:hyperlink xmlns:ns179="http://schemas.openxmlformats.org/officeDocument/2006/relationships" ref="J185" display="Official amendment" ns179:id="rIdVerifiedPET179"/>
    <x:hyperlink xmlns:ns180="http://schemas.openxmlformats.org/officeDocument/2006/relationships" ref="J186" display="Official amendment" ns180:id="rIdVerifiedPET180"/>
    <x:hyperlink xmlns:ns181="http://schemas.openxmlformats.org/officeDocument/2006/relationships" ref="J187" display="Official amendment" ns181:id="rIdVerifiedPET181"/>
    <x:hyperlink xmlns:ns182="http://schemas.openxmlformats.org/officeDocument/2006/relationships" ref="J188" display="Official amendment" ns182:id="rIdVerifiedPET182"/>
    <x:hyperlink xmlns:ns183="http://schemas.openxmlformats.org/officeDocument/2006/relationships" ref="J189" display="Official amendment" ns183:id="rIdVerifiedPET183"/>
    <x:hyperlink xmlns:ns184="http://schemas.openxmlformats.org/officeDocument/2006/relationships" ref="J190" display="Official amendment" ns184:id="rIdVerifiedPET184"/>
    <x:hyperlink xmlns:ns185="http://schemas.openxmlformats.org/officeDocument/2006/relationships" ref="J191" display="Official amendment" ns185:id="rIdVerifiedPET185"/>
    <x:hyperlink xmlns:ns186="http://schemas.openxmlformats.org/officeDocument/2006/relationships" ref="J192" display="Official amendment" ns186:id="rIdVerifiedPET186"/>
    <x:hyperlink xmlns:ns187="http://schemas.openxmlformats.org/officeDocument/2006/relationships" ref="J193" display="Official amendment" ns187:id="rIdVerifiedPET187"/>
    <x:hyperlink xmlns:ns188="http://schemas.openxmlformats.org/officeDocument/2006/relationships" ref="J194" display="Official amendment" ns188:id="rIdVerifiedPET188"/>
    <x:hyperlink xmlns:ns189="http://schemas.openxmlformats.org/officeDocument/2006/relationships" ref="J195" display="Official amendment" ns189:id="rIdVerifiedPET189"/>
    <x:hyperlink xmlns:ns190="http://schemas.openxmlformats.org/officeDocument/2006/relationships" ref="J196" display="Official amendment" ns190:id="rIdVerifiedPET190"/>
    <x:hyperlink xmlns:ns191="http://schemas.openxmlformats.org/officeDocument/2006/relationships" ref="J197" display="Official amendment" ns191:id="rIdVerifiedPET191"/>
    <x:hyperlink xmlns:ns192="http://schemas.openxmlformats.org/officeDocument/2006/relationships" ref="J198" display="Official amendment" ns192:id="rIdVerifiedPET192"/>
    <x:hyperlink xmlns:ns193="http://schemas.openxmlformats.org/officeDocument/2006/relationships" ref="J199" display="Official amendment" ns193:id="rIdVerifiedPET193"/>
    <x:hyperlink xmlns:ns194="http://schemas.openxmlformats.org/officeDocument/2006/relationships" ref="J200" display="Official amendment" ns194:id="rIdVerifiedPET194"/>
    <x:hyperlink xmlns:ns195="http://schemas.openxmlformats.org/officeDocument/2006/relationships" ref="J201" display="Official amendment" ns195:id="rIdVerifiedPET195"/>
    <x:hyperlink xmlns:ns196="http://schemas.openxmlformats.org/officeDocument/2006/relationships" ref="J202" display="Official amendment" ns196:id="rIdVerifiedPET196"/>
    <x:hyperlink xmlns:ns197="http://schemas.openxmlformats.org/officeDocument/2006/relationships" ref="J203" display="Official amendment" ns197:id="rIdVerifiedPET197"/>
    <x:hyperlink xmlns:ns198="http://schemas.openxmlformats.org/officeDocument/2006/relationships" ref="J204" display="Official amendment" ns198:id="rIdVerifiedPET198"/>
    <x:hyperlink xmlns:ns199="http://schemas.openxmlformats.org/officeDocument/2006/relationships" ref="J205" display="Official amendment" ns199:id="rIdVerifiedPET199"/>
    <x:hyperlink xmlns:ns200="http://schemas.openxmlformats.org/officeDocument/2006/relationships" ref="J206" display="Official amendment" ns200:id="rIdVerifiedPET200"/>
    <x:hyperlink xmlns:ns201="http://schemas.openxmlformats.org/officeDocument/2006/relationships" ref="J207" display="Official amendment" ns201:id="rIdVerifiedPET201"/>
    <x:hyperlink xmlns:ns202="http://schemas.openxmlformats.org/officeDocument/2006/relationships" ref="J208" display="Official amendment" ns202:id="rIdVerifiedPET202"/>
    <x:hyperlink xmlns:ns203="http://schemas.openxmlformats.org/officeDocument/2006/relationships" ref="J209" display="Official amendment" ns203:id="rIdVerifiedPET203"/>
    <x:hyperlink xmlns:ns204="http://schemas.openxmlformats.org/officeDocument/2006/relationships" ref="J210" display="Official amendment" ns204:id="rIdVerifiedPET204"/>
    <x:hyperlink xmlns:ns205="http://schemas.openxmlformats.org/officeDocument/2006/relationships" ref="J211" display="Official amendment" ns205:id="rIdVerifiedPET205"/>
    <x:hyperlink xmlns:ns206="http://schemas.openxmlformats.org/officeDocument/2006/relationships" ref="J212" display="Official amendment" ns206:id="rIdVerifiedPET206"/>
    <x:hyperlink xmlns:ns207="http://schemas.openxmlformats.org/officeDocument/2006/relationships" ref="J213" display="Official amendment" ns207:id="rIdVerifiedPET207"/>
    <x:hyperlink xmlns:ns208="http://schemas.openxmlformats.org/officeDocument/2006/relationships" ref="J214" display="Official amendment" ns208:id="rIdVerifiedPET208"/>
    <x:hyperlink xmlns:ns209="http://schemas.openxmlformats.org/officeDocument/2006/relationships" ref="J215" display="Official amendment" ns209:id="rIdVerifiedPET209"/>
    <x:hyperlink xmlns:ns210="http://schemas.openxmlformats.org/officeDocument/2006/relationships" ref="J216" display="Official amendment" ns210:id="rIdVerifiedPET210"/>
    <x:hyperlink xmlns:ns211="http://schemas.openxmlformats.org/officeDocument/2006/relationships" ref="J217" display="Official amendment" ns211:id="rIdVerifiedPET211"/>
    <x:hyperlink xmlns:ns212="http://schemas.openxmlformats.org/officeDocument/2006/relationships" ref="J218" display="Official amendment" ns212:id="rIdVerifiedPET212"/>
    <x:hyperlink xmlns:ns213="http://schemas.openxmlformats.org/officeDocument/2006/relationships" ref="J219" display="Official amendment" ns213:id="rIdVerifiedPET213"/>
    <x:hyperlink xmlns:ns214="http://schemas.openxmlformats.org/officeDocument/2006/relationships" ref="J220" display="Official amendment" ns214:id="rIdVerifiedPET214"/>
    <x:hyperlink xmlns:ns215="http://schemas.openxmlformats.org/officeDocument/2006/relationships" ref="J221" display="Official amendment" ns215:id="rIdVerifiedPET215"/>
    <x:hyperlink xmlns:ns216="http://schemas.openxmlformats.org/officeDocument/2006/relationships" ref="J222" display="Official amendment" ns216:id="rIdVerifiedPET216"/>
    <x:hyperlink xmlns:ns217="http://schemas.openxmlformats.org/officeDocument/2006/relationships" ref="J223" display="Official amendment" ns217:id="rIdVerifiedPET217"/>
    <x:hyperlink xmlns:ns218="http://schemas.openxmlformats.org/officeDocument/2006/relationships" ref="J224" display="Official amendment" ns218:id="rIdVerifiedPET218"/>
    <x:hyperlink xmlns:ns219="http://schemas.openxmlformats.org/officeDocument/2006/relationships" ref="J225" display="Official amendment" ns219:id="rIdVerifiedPET219"/>
    <x:hyperlink xmlns:ns220="http://schemas.openxmlformats.org/officeDocument/2006/relationships" ref="J226" display="Official amendment" ns220:id="rIdVerifiedPET220"/>
    <x:hyperlink xmlns:ns221="http://schemas.openxmlformats.org/officeDocument/2006/relationships" ref="J227" display="Official amendment" ns221:id="rIdVerifiedPET221"/>
    <x:hyperlink xmlns:ns222="http://schemas.openxmlformats.org/officeDocument/2006/relationships" ref="J228" display="Official amendment" ns222:id="rIdVerifiedPET222"/>
    <x:hyperlink xmlns:ns223="http://schemas.openxmlformats.org/officeDocument/2006/relationships" ref="J229" display="Official amendment" ns223:id="rIdVerifiedPET223"/>
    <x:hyperlink xmlns:ns224="http://schemas.openxmlformats.org/officeDocument/2006/relationships" ref="J230" display="Official amendment" ns224:id="rIdVerifiedPET224"/>
    <x:hyperlink xmlns:ns225="http://schemas.openxmlformats.org/officeDocument/2006/relationships" ref="J231" display="Official amendment" ns225:id="rIdVerifiedPET225"/>
    <x:hyperlink xmlns:ns226="http://schemas.openxmlformats.org/officeDocument/2006/relationships" ref="J232" display="Official amendment" ns226:id="rIdVerifiedPET226"/>
    <x:hyperlink xmlns:ns227="http://schemas.openxmlformats.org/officeDocument/2006/relationships" ref="J233" display="Official amendment" ns227:id="rIdVerifiedPET227"/>
    <x:hyperlink xmlns:ns228="http://schemas.openxmlformats.org/officeDocument/2006/relationships" ref="J234" display="Official amendment" ns228:id="rIdVerifiedPET228"/>
    <x:hyperlink xmlns:ns229="http://schemas.openxmlformats.org/officeDocument/2006/relationships" ref="J235" display="Official amendment" ns229:id="rIdVerifiedPET229"/>
    <x:hyperlink xmlns:ns230="http://schemas.openxmlformats.org/officeDocument/2006/relationships" ref="J236" display="Official amendment" ns230:id="rIdVerifiedPET230"/>
    <x:hyperlink xmlns:ns231="http://schemas.openxmlformats.org/officeDocument/2006/relationships" ref="J237" display="Official amendment" ns231:id="rIdVerifiedPET231"/>
    <x:hyperlink xmlns:ns232="http://schemas.openxmlformats.org/officeDocument/2006/relationships" ref="J238" display="Official amendment" ns232:id="rIdVerifiedPET232"/>
    <x:hyperlink xmlns:ns233="http://schemas.openxmlformats.org/officeDocument/2006/relationships" ref="J239" display="Official amendment" ns233:id="rIdVerifiedPET233"/>
    <x:hyperlink xmlns:ns234="http://schemas.openxmlformats.org/officeDocument/2006/relationships" ref="J240" display="Official amendment" ns234:id="rIdVerifiedPET234"/>
    <x:hyperlink xmlns:ns235="http://schemas.openxmlformats.org/officeDocument/2006/relationships" ref="J241" display="Official amendment" ns235:id="rIdVerifiedPET235"/>
    <x:hyperlink xmlns:ns236="http://schemas.openxmlformats.org/officeDocument/2006/relationships" ref="J242" display="Official amendment" ns236:id="rIdVerifiedPET236"/>
    <x:hyperlink xmlns:ns237="http://schemas.openxmlformats.org/officeDocument/2006/relationships" ref="J243" display="Official amendment" ns237:id="rIdVerifiedPET237"/>
    <x:hyperlink xmlns:ns238="http://schemas.openxmlformats.org/officeDocument/2006/relationships" ref="J244" display="Official amendment" ns238:id="rIdVerifiedPET238"/>
    <x:hyperlink xmlns:ns239="http://schemas.openxmlformats.org/officeDocument/2006/relationships" ref="J245" display="Official amendment" ns239:id="rIdVerifiedPET239"/>
    <x:hyperlink xmlns:ns240="http://schemas.openxmlformats.org/officeDocument/2006/relationships" ref="J246" display="Official amendment" ns240:id="rIdVerifiedPET240"/>
    <x:hyperlink xmlns:ns241="http://schemas.openxmlformats.org/officeDocument/2006/relationships" ref="J247" display="Official amendment" ns241:id="rIdVerifiedPET241"/>
    <x:hyperlink xmlns:ns242="http://schemas.openxmlformats.org/officeDocument/2006/relationships" ref="J248" display="Official amendment" ns242:id="rIdVerifiedPET242"/>
    <x:hyperlink xmlns:ns243="http://schemas.openxmlformats.org/officeDocument/2006/relationships" ref="J249" display="Official amendment" ns243:id="rIdVerifiedPET243"/>
    <x:hyperlink xmlns:ns244="http://schemas.openxmlformats.org/officeDocument/2006/relationships" ref="J250" display="Official amendment" ns244:id="rIdVerifiedPET244"/>
    <x:hyperlink xmlns:ns245="http://schemas.openxmlformats.org/officeDocument/2006/relationships" ref="J251" display="Official amendment" ns245:id="rIdVerifiedPET245"/>
    <x:hyperlink xmlns:ns246="http://schemas.openxmlformats.org/officeDocument/2006/relationships" ref="J252" display="Official amendment" ns246:id="rIdVerifiedPET246"/>
    <x:hyperlink xmlns:ns247="http://schemas.openxmlformats.org/officeDocument/2006/relationships" ref="J253" display="Official amendment" ns247:id="rIdVerifiedPET247"/>
    <x:hyperlink xmlns:ns248="http://schemas.openxmlformats.org/officeDocument/2006/relationships" ref="J254" display="Official amendment" ns248:id="rIdVerifiedPET248"/>
    <x:hyperlink xmlns:ns249="http://schemas.openxmlformats.org/officeDocument/2006/relationships" ref="J255" display="Official amendment" ns249:id="rIdVerifiedPET249"/>
    <x:hyperlink xmlns:ns250="http://schemas.openxmlformats.org/officeDocument/2006/relationships" ref="J256" display="Official amendment" ns250:id="rIdVerifiedPET250"/>
    <x:hyperlink xmlns:ns251="http://schemas.openxmlformats.org/officeDocument/2006/relationships" ref="J257" display="Official amendment" ns251:id="rIdVerifiedPET251"/>
    <x:hyperlink xmlns:ns252="http://schemas.openxmlformats.org/officeDocument/2006/relationships" ref="J258" display="Official amendment" ns252:id="rIdVerifiedPET252"/>
    <x:hyperlink xmlns:ns253="http://schemas.openxmlformats.org/officeDocument/2006/relationships" ref="J259" display="Official amendment" ns253:id="rIdVerifiedPET253"/>
    <x:hyperlink xmlns:ns254="http://schemas.openxmlformats.org/officeDocument/2006/relationships" ref="J260" display="Official amendment" ns254:id="rIdVerifiedPET254"/>
    <x:hyperlink xmlns:ns255="http://schemas.openxmlformats.org/officeDocument/2006/relationships" ref="J261" display="Official amendment" ns255:id="rIdVerifiedPET255"/>
    <x:hyperlink xmlns:ns256="http://schemas.openxmlformats.org/officeDocument/2006/relationships" ref="J262" display="Official amendment" ns256:id="rIdVerifiedPET256"/>
    <x:hyperlink xmlns:ns257="http://schemas.openxmlformats.org/officeDocument/2006/relationships" ref="J263" display="Official amendment" ns257:id="rIdVerifiedPET257"/>
    <x:hyperlink xmlns:ns258="http://schemas.openxmlformats.org/officeDocument/2006/relationships" ref="J264" display="Official amendment" ns258:id="rIdVerifiedPET258"/>
    <x:hyperlink xmlns:ns259="http://schemas.openxmlformats.org/officeDocument/2006/relationships" ref="J265" display="Official amendment" ns259:id="rIdVerifiedPET259"/>
    <x:hyperlink xmlns:ns260="http://schemas.openxmlformats.org/officeDocument/2006/relationships" ref="J266" display="Official amendment" ns260:id="rIdVerifiedPET260"/>
    <x:hyperlink xmlns:ns261="http://schemas.openxmlformats.org/officeDocument/2006/relationships" ref="J267" display="Official amendment" ns261:id="rIdVerifiedPET261"/>
    <x:hyperlink xmlns:ns262="http://schemas.openxmlformats.org/officeDocument/2006/relationships" ref="J268" display="Official amendment" ns262:id="rIdVerifiedPET262"/>
    <x:hyperlink xmlns:ns263="http://schemas.openxmlformats.org/officeDocument/2006/relationships" ref="J269" display="Official amendment" ns263:id="rIdVerifiedPET263"/>
    <x:hyperlink xmlns:ns264="http://schemas.openxmlformats.org/officeDocument/2006/relationships" ref="J270" display="Official amendment" ns264:id="rIdVerifiedPET264"/>
    <x:hyperlink xmlns:ns265="http://schemas.openxmlformats.org/officeDocument/2006/relationships" ref="J271" display="Official amendment" ns265:id="rIdVerifiedPET265"/>
    <x:hyperlink xmlns:ns266="http://schemas.openxmlformats.org/officeDocument/2006/relationships" ref="J272" display="Official amendment" ns266:id="rIdVerifiedPET266"/>
    <x:hyperlink xmlns:ns267="http://schemas.openxmlformats.org/officeDocument/2006/relationships" ref="J273" display="Official amendment" ns267:id="rIdVerifiedPET267"/>
    <x:hyperlink xmlns:ns268="http://schemas.openxmlformats.org/officeDocument/2006/relationships" ref="J274" display="Official amendment" ns268:id="rIdVerifiedPET268"/>
    <x:hyperlink xmlns:ns269="http://schemas.openxmlformats.org/officeDocument/2006/relationships" ref="J275" display="Official amendment" ns269:id="rIdVerifiedPET269"/>
    <x:hyperlink xmlns:ns270="http://schemas.openxmlformats.org/officeDocument/2006/relationships" ref="J276" display="Official amendment" ns270:id="rIdVerifiedPET270"/>
    <x:hyperlink xmlns:ns271="http://schemas.openxmlformats.org/officeDocument/2006/relationships" ref="J277" display="Official amendment" ns271:id="rIdVerifiedPET271"/>
    <x:hyperlink xmlns:ns272="http://schemas.openxmlformats.org/officeDocument/2006/relationships" ref="J278" display="Official amendment" ns272:id="rIdVerifiedPET272"/>
    <x:hyperlink xmlns:ns273="http://schemas.openxmlformats.org/officeDocument/2006/relationships" ref="J279" display="Official amendment" ns273:id="rIdVerifiedPET273"/>
    <x:hyperlink xmlns:ns274="http://schemas.openxmlformats.org/officeDocument/2006/relationships" ref="J280" display="Official amendment" ns274:id="rIdVerifiedPET274"/>
    <x:hyperlink xmlns:ns275="http://schemas.openxmlformats.org/officeDocument/2006/relationships" ref="J281" display="Official amendment" ns275:id="rIdVerifiedPET275"/>
    <x:hyperlink xmlns:ns276="http://schemas.openxmlformats.org/officeDocument/2006/relationships" ref="J282" display="Official amendment" ns276:id="rIdVerifiedPET276"/>
    <x:hyperlink xmlns:ns277="http://schemas.openxmlformats.org/officeDocument/2006/relationships" ref="J283" display="Official amendment" ns277:id="rIdVerifiedPET277"/>
    <x:hyperlink xmlns:ns278="http://schemas.openxmlformats.org/officeDocument/2006/relationships" ref="J284" display="Official amendment" ns278:id="rIdVerifiedPET278"/>
    <x:hyperlink xmlns:ns279="http://schemas.openxmlformats.org/officeDocument/2006/relationships" ref="J285" display="Official amendment" ns279:id="rIdVerifiedPET279"/>
    <x:hyperlink xmlns:ns280="http://schemas.openxmlformats.org/officeDocument/2006/relationships" ref="J286" display="Official amendment" ns280:id="rIdVerifiedPET280"/>
    <x:hyperlink xmlns:ns281="http://schemas.openxmlformats.org/officeDocument/2006/relationships" ref="J287" display="Official amendment" ns281:id="rIdVerifiedPET281"/>
    <x:hyperlink xmlns:ns282="http://schemas.openxmlformats.org/officeDocument/2006/relationships" ref="J288" display="Official amendment" ns282:id="rIdVerifiedPET282"/>
    <x:hyperlink xmlns:ns283="http://schemas.openxmlformats.org/officeDocument/2006/relationships" ref="J289" display="Official amendment" ns283:id="rIdVerifiedPET283"/>
    <x:hyperlink xmlns:ns284="http://schemas.openxmlformats.org/officeDocument/2006/relationships" ref="J290" display="Official amendment" ns284:id="rIdVerifiedPET284"/>
    <x:hyperlink xmlns:ns285="http://schemas.openxmlformats.org/officeDocument/2006/relationships" ref="J291" display="Official amendment" ns285:id="rIdVerifiedPET285"/>
    <x:hyperlink xmlns:ns286="http://schemas.openxmlformats.org/officeDocument/2006/relationships" ref="J292" display="Official amendment" ns286:id="rIdVerifiedPET286"/>
    <x:hyperlink xmlns:ns287="http://schemas.openxmlformats.org/officeDocument/2006/relationships" ref="J293" display="Official amendment" ns287:id="rIdVerifiedPET287"/>
    <x:hyperlink xmlns:ns288="http://schemas.openxmlformats.org/officeDocument/2006/relationships" ref="J294" display="Official amendment" ns288:id="rIdVerifiedPET288"/>
    <x:hyperlink xmlns:ns289="http://schemas.openxmlformats.org/officeDocument/2006/relationships" ref="J295" display="Official amendment" ns289:id="rIdVerifiedPET289"/>
    <x:hyperlink xmlns:ns290="http://schemas.openxmlformats.org/officeDocument/2006/relationships" ref="J296" display="Official amendment" ns290:id="rIdVerifiedPET290"/>
    <x:hyperlink xmlns:ns291="http://schemas.openxmlformats.org/officeDocument/2006/relationships" ref="J297" display="Official amendment" ns291:id="rIdVerifiedPET291"/>
    <x:hyperlink xmlns:ns292="http://schemas.openxmlformats.org/officeDocument/2006/relationships" ref="J298" display="Official amendment" ns292:id="rIdVerifiedPET292"/>
    <x:hyperlink xmlns:ns293="http://schemas.openxmlformats.org/officeDocument/2006/relationships" ref="J299" display="Official amendment" ns293:id="rIdVerifiedPET293"/>
    <x:hyperlink xmlns:ns294="http://schemas.openxmlformats.org/officeDocument/2006/relationships" ref="J300" display="Official amendment" ns294:id="rIdVerifiedPET294"/>
    <x:hyperlink xmlns:ns295="http://schemas.openxmlformats.org/officeDocument/2006/relationships" ref="J301" display="Official amendment" ns295:id="rIdVerifiedPET295"/>
    <x:hyperlink xmlns:ns296="http://schemas.openxmlformats.org/officeDocument/2006/relationships" ref="J302" display="Official amendment" ns296:id="rIdVerifiedPET296"/>
    <x:hyperlink xmlns:ns297="http://schemas.openxmlformats.org/officeDocument/2006/relationships" ref="J303" display="Official amendment" ns297:id="rIdVerifiedPET297"/>
    <x:hyperlink xmlns:ns298="http://schemas.openxmlformats.org/officeDocument/2006/relationships" ref="J304" display="Official amendment" ns298:id="rIdVerifiedPET298"/>
    <x:hyperlink xmlns:ns299="http://schemas.openxmlformats.org/officeDocument/2006/relationships" ref="J305" display="Official amendment" ns299:id="rIdVerifiedPET299"/>
    <x:hyperlink xmlns:ns300="http://schemas.openxmlformats.org/officeDocument/2006/relationships" ref="J306" display="Official amendment" ns300:id="rIdVerifiedPET300"/>
    <x:hyperlink xmlns:ns301="http://schemas.openxmlformats.org/officeDocument/2006/relationships" ref="J307" display="Official amendment" ns301:id="rIdVerifiedPET301"/>
    <x:hyperlink xmlns:ns302="http://schemas.openxmlformats.org/officeDocument/2006/relationships" ref="J308" display="Official amendment" ns302:id="rIdVerifiedPET302"/>
    <x:hyperlink xmlns:ns303="http://schemas.openxmlformats.org/officeDocument/2006/relationships" ref="J309" display="Official amendment" ns303:id="rIdVerifiedPET303"/>
    <x:hyperlink xmlns:ns304="http://schemas.openxmlformats.org/officeDocument/2006/relationships" ref="J310" display="Official amendment" ns304:id="rIdVerifiedPET304"/>
    <x:hyperlink xmlns:ns305="http://schemas.openxmlformats.org/officeDocument/2006/relationships" ref="J311" display="Official amendment" ns305:id="rIdVerifiedPET305"/>
    <x:hyperlink xmlns:ns306="http://schemas.openxmlformats.org/officeDocument/2006/relationships" ref="J312" display="Official amendment" ns306:id="rIdVerifiedPET306"/>
    <x:hyperlink xmlns:ns307="http://schemas.openxmlformats.org/officeDocument/2006/relationships" ref="J313" display="Official amendment" ns307:id="rIdVerifiedPET307"/>
    <x:hyperlink xmlns:ns308="http://schemas.openxmlformats.org/officeDocument/2006/relationships" ref="J314" display="Official amendment" ns308:id="rIdVerifiedPET308"/>
    <x:hyperlink xmlns:ns309="http://schemas.openxmlformats.org/officeDocument/2006/relationships" ref="J315" display="Official amendment" ns309:id="rIdVerifiedPET309"/>
    <x:hyperlink xmlns:ns310="http://schemas.openxmlformats.org/officeDocument/2006/relationships" ref="J316" display="Official amendment" ns310:id="rIdVerifiedPET310"/>
    <x:hyperlink xmlns:ns311="http://schemas.openxmlformats.org/officeDocument/2006/relationships" ref="J317" display="Official amendment" ns311:id="rIdVerifiedPET311"/>
    <x:hyperlink xmlns:ns312="http://schemas.openxmlformats.org/officeDocument/2006/relationships" ref="J318" display="Official amendment" ns312:id="rIdVerifiedPET312"/>
    <x:hyperlink xmlns:ns313="http://schemas.openxmlformats.org/officeDocument/2006/relationships" ref="J319" display="Official amendment" ns313:id="rIdVerifiedPET313"/>
    <x:hyperlink xmlns:ns314="http://schemas.openxmlformats.org/officeDocument/2006/relationships" ref="J320" display="Official amendment" ns314:id="rIdVerifiedPET314"/>
    <x:hyperlink xmlns:ns315="http://schemas.openxmlformats.org/officeDocument/2006/relationships" ref="J321" display="Official amendment" ns315:id="rIdVerifiedPET315"/>
    <x:hyperlink xmlns:ns316="http://schemas.openxmlformats.org/officeDocument/2006/relationships" ref="J322" display="Official amendment" ns316:id="rIdVerifiedPET316"/>
    <x:hyperlink xmlns:ns317="http://schemas.openxmlformats.org/officeDocument/2006/relationships" ref="J323" display="Official amendment" ns317:id="rIdVerifiedPET317"/>
    <x:hyperlink xmlns:ns318="http://schemas.openxmlformats.org/officeDocument/2006/relationships" ref="J324" display="Official amendment" ns318:id="rIdVerifiedPET318"/>
    <x:hyperlink xmlns:ns319="http://schemas.openxmlformats.org/officeDocument/2006/relationships" ref="J325" display="Official amendment" ns319:id="rIdVerifiedPET319"/>
    <x:hyperlink xmlns:ns320="http://schemas.openxmlformats.org/officeDocument/2006/relationships" ref="J326" display="Official amendment" ns320:id="rIdVerifiedPET320"/>
    <x:hyperlink xmlns:ns321="http://schemas.openxmlformats.org/officeDocument/2006/relationships" ref="J327" display="Official amendment" ns321:id="rIdVerifiedPET321"/>
    <x:hyperlink xmlns:ns322="http://schemas.openxmlformats.org/officeDocument/2006/relationships" ref="J328" display="Official amendment" ns322:id="rIdVerifiedPET322"/>
    <x:hyperlink xmlns:ns323="http://schemas.openxmlformats.org/officeDocument/2006/relationships" ref="J329" display="Official amendment" ns323:id="rIdVerifiedPET323"/>
    <x:hyperlink xmlns:ns324="http://schemas.openxmlformats.org/officeDocument/2006/relationships" ref="J330" display="Official amendment" ns324:id="rIdVerifiedPET324"/>
    <x:hyperlink xmlns:ns325="http://schemas.openxmlformats.org/officeDocument/2006/relationships" ref="J331" display="Official amendment" ns325:id="rIdVerifiedPET325"/>
    <x:hyperlink xmlns:ns326="http://schemas.openxmlformats.org/officeDocument/2006/relationships" ref="J332" display="Official amendment" ns326:id="rIdVerifiedPET326"/>
    <x:hyperlink xmlns:ns327="http://schemas.openxmlformats.org/officeDocument/2006/relationships" ref="J333" display="Official amendment" ns327:id="rIdVerifiedPET327"/>
    <x:hyperlink xmlns:ns328="http://schemas.openxmlformats.org/officeDocument/2006/relationships" ref="J334" display="Official amendment" ns328:id="rIdVerifiedPET328"/>
    <x:hyperlink xmlns:ns329="http://schemas.openxmlformats.org/officeDocument/2006/relationships" ref="J335" display="Official amendment" ns329:id="rIdVerifiedPET329"/>
    <x:hyperlink xmlns:ns330="http://schemas.openxmlformats.org/officeDocument/2006/relationships" ref="J336" display="Official amendment" ns330:id="rIdVerifiedPET330"/>
    <x:hyperlink xmlns:ns331="http://schemas.openxmlformats.org/officeDocument/2006/relationships" ref="J337" display="Official amendment" ns331:id="rIdVerifiedPET331"/>
    <x:hyperlink xmlns:ns332="http://schemas.openxmlformats.org/officeDocument/2006/relationships" ref="J338" display="Official amendment" ns332:id="rIdVerifiedPET332"/>
    <x:hyperlink xmlns:ns333="http://schemas.openxmlformats.org/officeDocument/2006/relationships" ref="J339" display="Official amendment" ns333:id="rIdVerifiedPET333"/>
    <x:hyperlink xmlns:ns334="http://schemas.openxmlformats.org/officeDocument/2006/relationships" ref="J340" display="Official amendment" ns334:id="rIdVerifiedPET334"/>
    <x:hyperlink xmlns:ns335="http://schemas.openxmlformats.org/officeDocument/2006/relationships" ref="J341" display="Official amendment" ns335:id="rIdVerifiedPET335"/>
    <x:hyperlink xmlns:ns336="http://schemas.openxmlformats.org/officeDocument/2006/relationships" ref="J342" display="Official amendment" ns336:id="rIdVerifiedPET336"/>
    <x:hyperlink xmlns:ns337="http://schemas.openxmlformats.org/officeDocument/2006/relationships" ref="J343" display="Official amendment" ns337:id="rIdVerifiedPET337"/>
    <x:hyperlink xmlns:ns338="http://schemas.openxmlformats.org/officeDocument/2006/relationships" ref="J344" display="Official amendment" ns338:id="rIdVerifiedPET338"/>
    <x:hyperlink xmlns:ns339="http://schemas.openxmlformats.org/officeDocument/2006/relationships" ref="J345" display="Official amendment" ns339:id="rIdVerifiedPET339"/>
    <x:hyperlink xmlns:ns340="http://schemas.openxmlformats.org/officeDocument/2006/relationships" ref="J346" display="Official amendment" ns340:id="rIdVerifiedPET340"/>
    <x:hyperlink xmlns:ns341="http://schemas.openxmlformats.org/officeDocument/2006/relationships" ref="J347" display="Official amendment" ns341:id="rIdVerifiedPET341"/>
    <x:hyperlink xmlns:ns342="http://schemas.openxmlformats.org/officeDocument/2006/relationships" ref="J348" display="Official amendment" ns342:id="rIdVerifiedPET342"/>
    <x:hyperlink xmlns:ns343="http://schemas.openxmlformats.org/officeDocument/2006/relationships" ref="J349" display="Official amendment" ns343:id="rIdVerifiedPET343"/>
    <x:hyperlink xmlns:ns344="http://schemas.openxmlformats.org/officeDocument/2006/relationships" ref="J350" display="Official amendment" ns344:id="rIdVerifiedPET344"/>
    <x:hyperlink xmlns:ns345="http://schemas.openxmlformats.org/officeDocument/2006/relationships" ref="J351" display="Official amendment" ns345:id="rIdVerifiedPET345"/>
    <x:hyperlink xmlns:ns346="http://schemas.openxmlformats.org/officeDocument/2006/relationships" ref="J352" display="Official amendment" ns346:id="rIdVerifiedPET346"/>
    <x:hyperlink xmlns:ns347="http://schemas.openxmlformats.org/officeDocument/2006/relationships" ref="J353" display="Official amendment" ns347:id="rIdVerifiedPET347"/>
    <x:hyperlink xmlns:ns348="http://schemas.openxmlformats.org/officeDocument/2006/relationships" ref="J354" display="Official amendment" ns348:id="rIdVerifiedPET348"/>
    <x:hyperlink xmlns:ns349="http://schemas.openxmlformats.org/officeDocument/2006/relationships" ref="J355" display="Official amendment" ns349:id="rIdVerifiedPET349"/>
    <x:hyperlink xmlns:ns350="http://schemas.openxmlformats.org/officeDocument/2006/relationships" ref="J356" display="Official amendment" ns350:id="rIdVerifiedPET350"/>
    <x:hyperlink xmlns:ns351="http://schemas.openxmlformats.org/officeDocument/2006/relationships" ref="J357" display="Official amendment" ns351:id="rIdVerifiedPET351"/>
    <x:hyperlink xmlns:ns352="http://schemas.openxmlformats.org/officeDocument/2006/relationships" ref="J358" display="Official amendment" ns352:id="rIdVerifiedPET352"/>
    <x:hyperlink xmlns:ns353="http://schemas.openxmlformats.org/officeDocument/2006/relationships" ref="J359" display="Official amendment" ns353:id="rIdVerifiedPET353"/>
    <x:hyperlink xmlns:ns354="http://schemas.openxmlformats.org/officeDocument/2006/relationships" ref="J360" display="Official amendment" ns354:id="rIdVerifiedPET354"/>
    <x:hyperlink xmlns:ns355="http://schemas.openxmlformats.org/officeDocument/2006/relationships" ref="J361" display="Official amendment" ns355:id="rIdVerifiedPET355"/>
    <x:hyperlink xmlns:ns356="http://schemas.openxmlformats.org/officeDocument/2006/relationships" ref="J362" display="Official amendment" ns356:id="rIdVerifiedPET356"/>
    <x:hyperlink xmlns:ns357="http://schemas.openxmlformats.org/officeDocument/2006/relationships" ref="J363" display="Official amendment" ns357:id="rIdVerifiedPET357"/>
    <x:hyperlink xmlns:ns358="http://schemas.openxmlformats.org/officeDocument/2006/relationships" ref="J364" display="Official amendment" ns358:id="rIdVerifiedPET358"/>
    <x:hyperlink xmlns:ns359="http://schemas.openxmlformats.org/officeDocument/2006/relationships" ref="J365" display="Official amendment" ns359:id="rIdVerifiedPET359"/>
    <x:hyperlink xmlns:ns360="http://schemas.openxmlformats.org/officeDocument/2006/relationships" ref="J366" display="Official amendment" ns360:id="rIdVerifiedPET360"/>
    <x:hyperlink xmlns:ns361="http://schemas.openxmlformats.org/officeDocument/2006/relationships" ref="J367" display="Official amendment" ns361:id="rIdVerifiedPET361"/>
    <x:hyperlink xmlns:ns362="http://schemas.openxmlformats.org/officeDocument/2006/relationships" ref="J368" display="Official amendment" ns362:id="rIdVerifiedPET362"/>
    <x:hyperlink xmlns:ns363="http://schemas.openxmlformats.org/officeDocument/2006/relationships" ref="J369" display="Official amendment" ns363:id="rIdVerifiedPET363"/>
    <x:hyperlink xmlns:ns364="http://schemas.openxmlformats.org/officeDocument/2006/relationships" ref="J370" display="Official amendment" ns364:id="rIdVerifiedPET364"/>
    <x:hyperlink xmlns:ns365="http://schemas.openxmlformats.org/officeDocument/2006/relationships" ref="J371" display="Official amendment" ns365:id="rIdVerifiedPET365"/>
    <x:hyperlink xmlns:ns366="http://schemas.openxmlformats.org/officeDocument/2006/relationships" ref="J372" display="Official amendment" ns366:id="rIdVerifiedPET366"/>
    <x:hyperlink xmlns:ns367="http://schemas.openxmlformats.org/officeDocument/2006/relationships" ref="J373" display="Official amendment" ns367:id="rIdVerifiedPET367"/>
    <x:hyperlink xmlns:ns368="http://schemas.openxmlformats.org/officeDocument/2006/relationships" ref="J374" display="Official amendment" ns368:id="rIdVerifiedPET368"/>
    <x:hyperlink xmlns:ns369="http://schemas.openxmlformats.org/officeDocument/2006/relationships" ref="J375" display="Official amendment" ns369:id="rIdVerifiedPET369"/>
    <x:hyperlink xmlns:ns370="http://schemas.openxmlformats.org/officeDocument/2006/relationships" ref="J376" display="Official amendment" ns370:id="rIdVerifiedPET370"/>
    <x:hyperlink xmlns:ns371="http://schemas.openxmlformats.org/officeDocument/2006/relationships" ref="J377" display="Official amendment" ns371:id="rIdVerifiedPET371"/>
    <x:hyperlink xmlns:ns372="http://schemas.openxmlformats.org/officeDocument/2006/relationships" ref="J378" display="Official amendment" ns372:id="rIdVerifiedPET372"/>
    <x:hyperlink xmlns:ns373="http://schemas.openxmlformats.org/officeDocument/2006/relationships" ref="J379" display="Official amendment" ns373:id="rIdVerifiedPET373"/>
    <x:hyperlink xmlns:ns374="http://schemas.openxmlformats.org/officeDocument/2006/relationships" ref="J380" display="Official amendment" ns374:id="rIdVerifiedPET374"/>
    <x:hyperlink xmlns:ns375="http://schemas.openxmlformats.org/officeDocument/2006/relationships" ref="J381" display="Official amendment" ns375:id="rIdVerifiedPET375"/>
    <x:hyperlink xmlns:ns376="http://schemas.openxmlformats.org/officeDocument/2006/relationships" ref="J382" display="Official amendment" ns376:id="rIdVerifiedPET376"/>
    <x:hyperlink xmlns:ns377="http://schemas.openxmlformats.org/officeDocument/2006/relationships" ref="J383" display="Official amendment" ns377:id="rIdVerifiedPET377"/>
    <x:hyperlink xmlns:ns378="http://schemas.openxmlformats.org/officeDocument/2006/relationships" ref="J384" display="Official amendment" ns378:id="rIdVerifiedPET378"/>
    <x:hyperlink xmlns:ns379="http://schemas.openxmlformats.org/officeDocument/2006/relationships" ref="J385" display="Official amendment" ns379:id="rIdVerifiedPET379"/>
    <x:hyperlink xmlns:ns380="http://schemas.openxmlformats.org/officeDocument/2006/relationships" ref="J386" display="Official amendment" ns380:id="rIdVerifiedPET380"/>
    <x:hyperlink xmlns:ns381="http://schemas.openxmlformats.org/officeDocument/2006/relationships" ref="J387" display="Official amendment" ns381:id="rIdVerifiedPET381"/>
    <x:hyperlink xmlns:ns382="http://schemas.openxmlformats.org/officeDocument/2006/relationships" ref="J388" display="Official amendment" ns382:id="rIdVerifiedPET382"/>
    <x:hyperlink xmlns:ns383="http://schemas.openxmlformats.org/officeDocument/2006/relationships" ref="J389" display="Official amendment" ns383:id="rIdVerifiedPET383"/>
    <x:hyperlink xmlns:ns384="http://schemas.openxmlformats.org/officeDocument/2006/relationships" ref="J390" display="Official amendment" ns384:id="rIdVerifiedPET384"/>
    <x:hyperlink xmlns:ns385="http://schemas.openxmlformats.org/officeDocument/2006/relationships" ref="J391" display="Official amendment" ns385:id="rIdVerifiedPET385"/>
    <x:hyperlink xmlns:ns386="http://schemas.openxmlformats.org/officeDocument/2006/relationships" ref="J392" display="Official amendment" ns386:id="rIdVerifiedPET386"/>
    <x:hyperlink xmlns:ns387="http://schemas.openxmlformats.org/officeDocument/2006/relationships" ref="J393" display="Official amendment" ns387:id="rIdVerifiedPET387"/>
    <x:hyperlink xmlns:ns388="http://schemas.openxmlformats.org/officeDocument/2006/relationships" ref="J394" display="Official amendment" ns388:id="rIdVerifiedPET388"/>
    <x:hyperlink xmlns:ns389="http://schemas.openxmlformats.org/officeDocument/2006/relationships" ref="J395" display="Official amendment" ns389:id="rIdVerifiedPET389"/>
    <x:hyperlink xmlns:ns390="http://schemas.openxmlformats.org/officeDocument/2006/relationships" ref="J396" display="Official amendment" ns390:id="rIdVerifiedPET390"/>
    <x:hyperlink xmlns:ns391="http://schemas.openxmlformats.org/officeDocument/2006/relationships" ref="J397" display="Official amendment" ns391:id="rIdVerifiedPET391"/>
    <x:hyperlink xmlns:ns392="http://schemas.openxmlformats.org/officeDocument/2006/relationships" ref="J398" display="Official amendment" ns392:id="rIdVerifiedPET392"/>
    <x:hyperlink xmlns:ns393="http://schemas.openxmlformats.org/officeDocument/2006/relationships" ref="J399" display="Official amendment" ns393:id="rIdVerifiedPET393"/>
    <x:hyperlink xmlns:ns394="http://schemas.openxmlformats.org/officeDocument/2006/relationships" ref="J400" display="Official amendment" ns394:id="rIdVerifiedPET394"/>
    <x:hyperlink xmlns:ns395="http://schemas.openxmlformats.org/officeDocument/2006/relationships" ref="J401" display="Official amendment" ns395:id="rIdVerifiedPET395"/>
    <x:hyperlink xmlns:ns396="http://schemas.openxmlformats.org/officeDocument/2006/relationships" ref="J402" display="Official amendment" ns396:id="rIdVerifiedPET396"/>
    <x:hyperlink xmlns:ns397="http://schemas.openxmlformats.org/officeDocument/2006/relationships" ref="J403" display="Official amendment" ns397:id="rIdVerifiedPET397"/>
    <x:hyperlink xmlns:ns398="http://schemas.openxmlformats.org/officeDocument/2006/relationships" ref="J404" display="Official amendment" ns398:id="rIdVerifiedPET398"/>
    <x:hyperlink xmlns:ns399="http://schemas.openxmlformats.org/officeDocument/2006/relationships" ref="J405" display="Official amendment" ns399:id="rIdVerifiedPET399"/>
    <x:hyperlink xmlns:ns400="http://schemas.openxmlformats.org/officeDocument/2006/relationships" ref="J406" display="Official amendment" ns400:id="rIdVerifiedPET400"/>
    <x:hyperlink xmlns:ns401="http://schemas.openxmlformats.org/officeDocument/2006/relationships" ref="J407" display="Official amendment" ns401:id="rIdVerifiedPET401"/>
    <x:hyperlink xmlns:ns402="http://schemas.openxmlformats.org/officeDocument/2006/relationships" ref="J408" display="Official amendment" ns402:id="rIdVerifiedPET402"/>
    <x:hyperlink xmlns:ns403="http://schemas.openxmlformats.org/officeDocument/2006/relationships" ref="J409" display="Official amendment" ns403:id="rIdVerifiedPET403"/>
    <x:hyperlink xmlns:ns404="http://schemas.openxmlformats.org/officeDocument/2006/relationships" ref="J410" display="Official amendment" ns404:id="rIdVerifiedPET404"/>
    <x:hyperlink xmlns:ns405="http://schemas.openxmlformats.org/officeDocument/2006/relationships" ref="J411" display="Official amendment" ns405:id="rIdVerifiedPET405"/>
    <x:hyperlink xmlns:ns406="http://schemas.openxmlformats.org/officeDocument/2006/relationships" ref="J412" display="Official amendment" ns406:id="rIdVerifiedPET406"/>
    <x:hyperlink xmlns:ns407="http://schemas.openxmlformats.org/officeDocument/2006/relationships" ref="J413" display="Official amendment" ns407:id="rIdVerifiedPET407"/>
    <x:hyperlink xmlns:ns408="http://schemas.openxmlformats.org/officeDocument/2006/relationships" ref="J414" display="Official amendment" ns408:id="rIdVerifiedPET408"/>
    <x:hyperlink xmlns:ns409="http://schemas.openxmlformats.org/officeDocument/2006/relationships" ref="J415" display="Official amendment" ns409:id="rIdVerifiedPET409"/>
    <x:hyperlink xmlns:ns410="http://schemas.openxmlformats.org/officeDocument/2006/relationships" ref="J416" display="Official amendment" ns410:id="rIdVerifiedPET410"/>
    <x:hyperlink xmlns:ns411="http://schemas.openxmlformats.org/officeDocument/2006/relationships" ref="J417" display="Official amendment" ns411:id="rIdVerifiedPET411"/>
    <x:hyperlink xmlns:ns412="http://schemas.openxmlformats.org/officeDocument/2006/relationships" ref="J418" display="Official amendment" ns412:id="rIdVerifiedPET412"/>
    <x:hyperlink xmlns:ns413="http://schemas.openxmlformats.org/officeDocument/2006/relationships" ref="J419" display="Official amendment" ns413:id="rIdVerifiedPET413"/>
    <x:hyperlink xmlns:ns414="http://schemas.openxmlformats.org/officeDocument/2006/relationships" ref="J420" display="Official amendment" ns414:id="rIdVerifiedPET414"/>
    <x:hyperlink xmlns:ns415="http://schemas.openxmlformats.org/officeDocument/2006/relationships" ref="J421" display="Official amendment" ns415:id="rIdVerifiedPET415"/>
    <x:hyperlink xmlns:ns416="http://schemas.openxmlformats.org/officeDocument/2006/relationships" ref="J422" display="Official amendment" ns416:id="rIdVerifiedPET416"/>
    <x:hyperlink xmlns:ns417="http://schemas.openxmlformats.org/officeDocument/2006/relationships" ref="J423" display="Official amendment" ns417:id="rIdVerifiedPET417"/>
    <x:hyperlink xmlns:ns418="http://schemas.openxmlformats.org/officeDocument/2006/relationships" ref="J424" display="Official amendment" ns418:id="rIdVerifiedPET418"/>
    <x:hyperlink xmlns:ns419="http://schemas.openxmlformats.org/officeDocument/2006/relationships" ref="J425" display="Official amendment" ns419:id="rIdVerifiedPET419"/>
    <x:hyperlink xmlns:ns420="http://schemas.openxmlformats.org/officeDocument/2006/relationships" ref="J426" display="Official amendment" ns420:id="rIdVerifiedPET420"/>
    <x:hyperlink xmlns:ns421="http://schemas.openxmlformats.org/officeDocument/2006/relationships" ref="J427" display="Official amendment" ns421:id="rIdVerifiedPET421"/>
    <x:hyperlink xmlns:ns422="http://schemas.openxmlformats.org/officeDocument/2006/relationships" ref="J428" display="Official amendment" ns422:id="rIdVerifiedPET422"/>
    <x:hyperlink xmlns:ns423="http://schemas.openxmlformats.org/officeDocument/2006/relationships" ref="J429" display="Official amendment" ns423:id="rIdVerifiedPET423"/>
    <x:hyperlink xmlns:ns424="http://schemas.openxmlformats.org/officeDocument/2006/relationships" ref="J430" display="Official amendment" ns424:id="rIdVerifiedPET424"/>
    <x:hyperlink xmlns:ns425="http://schemas.openxmlformats.org/officeDocument/2006/relationships" ref="J431" display="Official amendment" ns425:id="rIdVerifiedPET425"/>
    <x:hyperlink xmlns:ns426="http://schemas.openxmlformats.org/officeDocument/2006/relationships" ref="J432" display="Official amendment" ns426:id="rIdVerifiedPET426"/>
    <x:hyperlink xmlns:ns427="http://schemas.openxmlformats.org/officeDocument/2006/relationships" ref="J433" display="Official amendment" ns427:id="rIdVerifiedPET427"/>
    <x:hyperlink xmlns:ns428="http://schemas.openxmlformats.org/officeDocument/2006/relationships" ref="J434" display="Official amendment" ns428:id="rIdVerifiedPET428"/>
    <x:hyperlink xmlns:ns429="http://schemas.openxmlformats.org/officeDocument/2006/relationships" ref="J435" display="Official amendment" ns429:id="rIdVerifiedPET429"/>
    <x:hyperlink xmlns:ns430="http://schemas.openxmlformats.org/officeDocument/2006/relationships" ref="J436" display="Official amendment" ns430:id="rIdVerifiedPET430"/>
    <x:hyperlink xmlns:ns431="http://schemas.openxmlformats.org/officeDocument/2006/relationships" ref="J437" display="Official amendment" ns431:id="rIdVerifiedPET431"/>
    <x:hyperlink xmlns:ns432="http://schemas.openxmlformats.org/officeDocument/2006/relationships" ref="J438" display="Official amendment" ns432:id="rIdVerifiedPET432"/>
    <x:hyperlink xmlns:ns433="http://schemas.openxmlformats.org/officeDocument/2006/relationships" ref="J439" display="Official amendment" ns433:id="rIdVerifiedPET433"/>
    <x:hyperlink xmlns:ns434="http://schemas.openxmlformats.org/officeDocument/2006/relationships" ref="J440" display="Official amendment" ns434:id="rIdVerifiedPET434"/>
    <x:hyperlink xmlns:ns435="http://schemas.openxmlformats.org/officeDocument/2006/relationships" ref="J441" display="Official amendment" ns435:id="rIdVerifiedPET435"/>
    <x:hyperlink xmlns:ns436="http://schemas.openxmlformats.org/officeDocument/2006/relationships" ref="J442" display="Official amendment" ns436:id="rIdVerifiedPET436"/>
    <x:hyperlink xmlns:ns437="http://schemas.openxmlformats.org/officeDocument/2006/relationships" ref="J443" display="Official amendment" ns437:id="rIdVerifiedPET437"/>
    <x:hyperlink xmlns:ns438="http://schemas.openxmlformats.org/officeDocument/2006/relationships" ref="J444" display="Official amendment" ns438:id="rIdVerifiedPET438"/>
    <x:hyperlink xmlns:ns439="http://schemas.openxmlformats.org/officeDocument/2006/relationships" ref="J445" display="Official amendment" ns439:id="rIdVerifiedPET439"/>
    <x:hyperlink xmlns:ns440="http://schemas.openxmlformats.org/officeDocument/2006/relationships" ref="J446" display="Official amendment" ns440:id="rIdVerifiedPET440"/>
    <x:hyperlink xmlns:ns441="http://schemas.openxmlformats.org/officeDocument/2006/relationships" ref="J447" display="Official amendment" ns441:id="rIdVerifiedPET441"/>
    <x:hyperlink xmlns:ns442="http://schemas.openxmlformats.org/officeDocument/2006/relationships" ref="J448" display="Official amendment" ns442:id="rIdVerifiedPET442"/>
    <x:hyperlink xmlns:ns443="http://schemas.openxmlformats.org/officeDocument/2006/relationships" ref="J449" display="Official amendment" ns443:id="rIdVerifiedPET443"/>
    <x:hyperlink xmlns:ns444="http://schemas.openxmlformats.org/officeDocument/2006/relationships" ref="J450" display="Official amendment" ns444:id="rIdVerifiedPET444"/>
    <x:hyperlink xmlns:ns445="http://schemas.openxmlformats.org/officeDocument/2006/relationships" ref="J451" display="Official amendment" ns445:id="rIdVerifiedPET445"/>
    <x:hyperlink xmlns:ns446="http://schemas.openxmlformats.org/officeDocument/2006/relationships" ref="J452" display="Official amendment" ns446:id="rIdVerifiedPET446"/>
    <x:hyperlink xmlns:ns447="http://schemas.openxmlformats.org/officeDocument/2006/relationships" ref="J453" display="Official amendment" ns447:id="rIdVerifiedPET447"/>
    <x:hyperlink xmlns:ns448="http://schemas.openxmlformats.org/officeDocument/2006/relationships" ref="J454" display="Official amendment" ns448:id="rIdVerifiedPET448"/>
    <x:hyperlink xmlns:ns449="http://schemas.openxmlformats.org/officeDocument/2006/relationships" ref="J455" display="Official amendment" ns449:id="rIdVerifiedPET449"/>
    <x:hyperlink xmlns:ns450="http://schemas.openxmlformats.org/officeDocument/2006/relationships" ref="J456" display="Official amendment" ns450:id="rIdVerifiedPET450"/>
    <x:hyperlink xmlns:ns451="http://schemas.openxmlformats.org/officeDocument/2006/relationships" ref="J457" display="Official amendment" ns451:id="rIdVerifiedPET451"/>
    <x:hyperlink xmlns:ns452="http://schemas.openxmlformats.org/officeDocument/2006/relationships" ref="J458" display="Official amendment" ns452:id="rIdVerifiedPET452"/>
    <x:hyperlink xmlns:ns453="http://schemas.openxmlformats.org/officeDocument/2006/relationships" ref="J459" display="Official amendment" ns453:id="rIdVerifiedPET453"/>
    <x:hyperlink xmlns:ns454="http://schemas.openxmlformats.org/officeDocument/2006/relationships" ref="J460" display="Official amendment" ns454:id="rIdVerifiedPET454"/>
    <x:hyperlink xmlns:ns455="http://schemas.openxmlformats.org/officeDocument/2006/relationships" ref="J461" display="Official amendment" ns455:id="rIdVerifiedPET455"/>
    <x:hyperlink xmlns:ns456="http://schemas.openxmlformats.org/officeDocument/2006/relationships" ref="J462" display="Official amendment" ns456:id="rIdVerifiedPET456"/>
    <x:hyperlink xmlns:ns457="http://schemas.openxmlformats.org/officeDocument/2006/relationships" ref="J463" display="Official amendment" ns457:id="rIdVerifiedPET457"/>
    <x:hyperlink xmlns:ns458="http://schemas.openxmlformats.org/officeDocument/2006/relationships" ref="J464" display="Official amendment" ns458:id="rIdVerifiedPET458"/>
    <x:hyperlink xmlns:ns459="http://schemas.openxmlformats.org/officeDocument/2006/relationships" ref="J465" display="Official amendment" ns459:id="rIdVerifiedPET459"/>
    <x:hyperlink xmlns:ns460="http://schemas.openxmlformats.org/officeDocument/2006/relationships" ref="J466" display="Official amendment" ns460:id="rIdVerifiedPET460"/>
    <x:hyperlink xmlns:ns461="http://schemas.openxmlformats.org/officeDocument/2006/relationships" ref="J467" display="Official amendment" ns461:id="rIdVerifiedPET461"/>
    <x:hyperlink xmlns:ns462="http://schemas.openxmlformats.org/officeDocument/2006/relationships" ref="J468" display="Official amendment" ns462:id="rIdVerifiedPET462"/>
    <x:hyperlink xmlns:ns463="http://schemas.openxmlformats.org/officeDocument/2006/relationships" ref="J469" display="Official amendment" ns463:id="rIdVerifiedPET463"/>
    <x:hyperlink xmlns:ns464="http://schemas.openxmlformats.org/officeDocument/2006/relationships" ref="J470" display="Official amendment" ns464:id="rIdVerifiedPET464"/>
    <x:hyperlink xmlns:ns465="http://schemas.openxmlformats.org/officeDocument/2006/relationships" ref="J471" display="Official amendment" ns465:id="rIdVerifiedPET465"/>
    <x:hyperlink xmlns:ns466="http://schemas.openxmlformats.org/officeDocument/2006/relationships" ref="J472" display="Official amendment" ns466:id="rIdVerifiedPET466"/>
    <x:hyperlink xmlns:ns467="http://schemas.openxmlformats.org/officeDocument/2006/relationships" ref="J473" display="Official amendment" ns467:id="rIdVerifiedPET467"/>
    <x:hyperlink xmlns:ns468="http://schemas.openxmlformats.org/officeDocument/2006/relationships" ref="J474" display="Official amendment" ns468:id="rIdVerifiedPET468"/>
    <x:hyperlink xmlns:ns469="http://schemas.openxmlformats.org/officeDocument/2006/relationships" ref="J475" display="Official amendment" ns469:id="rIdVerifiedPET469"/>
    <x:hyperlink xmlns:ns470="http://schemas.openxmlformats.org/officeDocument/2006/relationships" ref="J476" display="Official amendment" ns470:id="rIdVerifiedPET470"/>
    <x:hyperlink xmlns:ns471="http://schemas.openxmlformats.org/officeDocument/2006/relationships" ref="J477" display="Official amendment" ns471:id="rIdVerifiedPET471"/>
    <x:hyperlink xmlns:ns472="http://schemas.openxmlformats.org/officeDocument/2006/relationships" ref="J478" display="Official amendment" ns472:id="rIdVerifiedPET472"/>
    <x:hyperlink xmlns:ns473="http://schemas.openxmlformats.org/officeDocument/2006/relationships" ref="J479" display="Official amendment" ns473:id="rIdVerifiedPET473"/>
    <x:hyperlink xmlns:ns474="http://schemas.openxmlformats.org/officeDocument/2006/relationships" ref="J480" display="Official amendment" ns474:id="rIdVerifiedPET474"/>
    <x:hyperlink xmlns:ns475="http://schemas.openxmlformats.org/officeDocument/2006/relationships" ref="J481" display="Official amendment" ns475:id="rIdVerifiedPET475"/>
    <x:hyperlink xmlns:ns476="http://schemas.openxmlformats.org/officeDocument/2006/relationships" ref="J482" display="Official amendment" ns476:id="rIdVerifiedPET476"/>
    <x:hyperlink xmlns:ns477="http://schemas.openxmlformats.org/officeDocument/2006/relationships" ref="J483" display="Official amendment" ns477:id="rIdVerifiedPET477"/>
    <x:hyperlink xmlns:ns478="http://schemas.openxmlformats.org/officeDocument/2006/relationships" ref="J484" display="Official amendment" ns478:id="rIdVerifiedPET478"/>
    <x:hyperlink xmlns:ns479="http://schemas.openxmlformats.org/officeDocument/2006/relationships" ref="J485" display="Official amendment" ns479:id="rIdVerifiedPET479"/>
    <x:hyperlink xmlns:ns480="http://schemas.openxmlformats.org/officeDocument/2006/relationships" ref="J486" display="Official amendment" ns480:id="rIdVerifiedPET480"/>
    <x:hyperlink xmlns:ns481="http://schemas.openxmlformats.org/officeDocument/2006/relationships" ref="J487" display="Official amendment" ns481:id="rIdVerifiedPET481"/>
    <x:hyperlink xmlns:ns482="http://schemas.openxmlformats.org/officeDocument/2006/relationships" ref="J488" display="Official amendment" ns482:id="rIdVerifiedPET482"/>
    <x:hyperlink xmlns:ns483="http://schemas.openxmlformats.org/officeDocument/2006/relationships" ref="J489" display="Official amendment" ns483:id="rIdVerifiedPET483"/>
    <x:hyperlink xmlns:ns484="http://schemas.openxmlformats.org/officeDocument/2006/relationships" ref="J490" display="Official amendment" ns484:id="rIdVerifiedPET484"/>
    <x:hyperlink xmlns:ns485="http://schemas.openxmlformats.org/officeDocument/2006/relationships" ref="J491" display="Official amendment" ns485:id="rIdVerifiedPET485"/>
    <x:hyperlink xmlns:ns486="http://schemas.openxmlformats.org/officeDocument/2006/relationships" ref="J492" display="Official amendment" ns486:id="rIdVerifiedPET486"/>
    <x:hyperlink xmlns:ns487="http://schemas.openxmlformats.org/officeDocument/2006/relationships" ref="J493" display="Official amendment" ns487:id="rIdVerifiedPET487"/>
    <x:hyperlink xmlns:ns488="http://schemas.openxmlformats.org/officeDocument/2006/relationships" ref="J494" display="Official amendment" ns488:id="rIdVerifiedPET488"/>
    <x:hyperlink xmlns:ns489="http://schemas.openxmlformats.org/officeDocument/2006/relationships" ref="J495" display="Official amendment" ns489:id="rIdVerifiedPET489"/>
    <x:hyperlink xmlns:ns490="http://schemas.openxmlformats.org/officeDocument/2006/relationships" ref="J496" display="Official amendment" ns490:id="rIdVerifiedPET490"/>
    <x:hyperlink xmlns:ns491="http://schemas.openxmlformats.org/officeDocument/2006/relationships" ref="J497" display="Official amendment" ns491:id="rIdVerifiedPET491"/>
    <x:hyperlink xmlns:ns492="http://schemas.openxmlformats.org/officeDocument/2006/relationships" ref="J498" display="Official amendment" ns492:id="rIdVerifiedPET492"/>
    <x:hyperlink xmlns:ns493="http://schemas.openxmlformats.org/officeDocument/2006/relationships" ref="J499" display="Official amendment" ns493:id="rIdVerifiedPET493"/>
    <x:hyperlink xmlns:ns494="http://schemas.openxmlformats.org/officeDocument/2006/relationships" ref="J500" display="Official amendment" ns494:id="rIdVerifiedPET494"/>
    <x:hyperlink xmlns:ns495="http://schemas.openxmlformats.org/officeDocument/2006/relationships" ref="J501" display="Official amendment" ns495:id="rIdVerifiedPET495"/>
    <x:hyperlink xmlns:ns496="http://schemas.openxmlformats.org/officeDocument/2006/relationships" ref="J502" display="Official amendment" ns496:id="rIdVerifiedPET496"/>
    <x:hyperlink xmlns:ns497="http://schemas.openxmlformats.org/officeDocument/2006/relationships" ref="J503" display="Official amendment" ns497:id="rIdVerifiedPET497"/>
    <x:hyperlink xmlns:ns498="http://schemas.openxmlformats.org/officeDocument/2006/relationships" ref="J504" display="Official amendment" ns498:id="rIdVerifiedPET498"/>
    <x:hyperlink xmlns:ns499="http://schemas.openxmlformats.org/officeDocument/2006/relationships" ref="J505" display="Official amendment" ns499:id="rIdVerifiedPET499"/>
    <x:hyperlink xmlns:ns500="http://schemas.openxmlformats.org/officeDocument/2006/relationships" ref="J506" display="Official amendment" ns500:id="rIdVerifiedPET500"/>
    <x:hyperlink xmlns:ns501="http://schemas.openxmlformats.org/officeDocument/2006/relationships" ref="J507" display="Official amendment" ns501:id="rIdVerifiedPET501"/>
    <x:hyperlink xmlns:ns502="http://schemas.openxmlformats.org/officeDocument/2006/relationships" ref="J508" display="Official amendment" ns502:id="rIdVerifiedPET502"/>
    <x:hyperlink xmlns:ns503="http://schemas.openxmlformats.org/officeDocument/2006/relationships" ref="J509" display="Official amendment" ns503:id="rIdVerifiedPET503"/>
    <x:hyperlink xmlns:ns504="http://schemas.openxmlformats.org/officeDocument/2006/relationships" ref="J510" display="Official amendment" ns504:id="rIdVerifiedPET504"/>
    <x:hyperlink xmlns:ns505="http://schemas.openxmlformats.org/officeDocument/2006/relationships" ref="J511" display="Official amendment" ns505:id="rIdVerifiedPET505"/>
    <x:hyperlink xmlns:ns506="http://schemas.openxmlformats.org/officeDocument/2006/relationships" ref="J512" display="Official amendment" ns506:id="rIdVerifiedPET506"/>
    <x:hyperlink xmlns:ns507="http://schemas.openxmlformats.org/officeDocument/2006/relationships" ref="J513" display="Official amendment" ns507:id="rIdVerifiedPET507"/>
    <x:hyperlink xmlns:ns508="http://schemas.openxmlformats.org/officeDocument/2006/relationships" ref="J514" display="Official amendment" ns508:id="rIdVerifiedPET508"/>
    <x:hyperlink xmlns:ns509="http://schemas.openxmlformats.org/officeDocument/2006/relationships" ref="J515" display="Official amendment" ns509:id="rIdVerifiedPET509"/>
    <x:hyperlink xmlns:ns510="http://schemas.openxmlformats.org/officeDocument/2006/relationships" ref="J516" display="Official amendment" ns510:id="rIdVerifiedPET510"/>
    <x:hyperlink xmlns:ns511="http://schemas.openxmlformats.org/officeDocument/2006/relationships" ref="J517" display="Official amendment" ns511:id="rIdVerifiedPET511"/>
    <x:hyperlink xmlns:ns512="http://schemas.openxmlformats.org/officeDocument/2006/relationships" ref="J518" display="Official amendment" ns512:id="rIdVerifiedPET512"/>
    <x:hyperlink xmlns:ns513="http://schemas.openxmlformats.org/officeDocument/2006/relationships" ref="J519" display="Official amendment" ns513:id="rIdVerifiedPET513"/>
    <x:hyperlink xmlns:ns514="http://schemas.openxmlformats.org/officeDocument/2006/relationships" ref="J520" display="Official amendment" ns514:id="rIdVerifiedPET514"/>
    <x:hyperlink xmlns:ns515="http://schemas.openxmlformats.org/officeDocument/2006/relationships" ref="J521" display="Official amendment" ns515:id="rIdVerifiedPET515"/>
    <x:hyperlink xmlns:ns516="http://schemas.openxmlformats.org/officeDocument/2006/relationships" ref="J522" display="Official amendment" ns516:id="rIdVerifiedPET516"/>
    <x:hyperlink xmlns:ns517="http://schemas.openxmlformats.org/officeDocument/2006/relationships" ref="J523" display="Official amendment" ns517:id="rIdVerifiedPET517"/>
    <x:hyperlink xmlns:ns518="http://schemas.openxmlformats.org/officeDocument/2006/relationships" ref="J524" display="Official amendment" ns518:id="rIdVerifiedPET518"/>
    <x:hyperlink xmlns:ns519="http://schemas.openxmlformats.org/officeDocument/2006/relationships" ref="J525" display="Official amendment" ns519:id="rIdVerifiedPET519"/>
    <x:hyperlink xmlns:ns520="http://schemas.openxmlformats.org/officeDocument/2006/relationships" ref="J526" display="Official amendment" ns520:id="rIdVerifiedPET520"/>
    <x:hyperlink xmlns:ns521="http://schemas.openxmlformats.org/officeDocument/2006/relationships" ref="J527" display="Official amendment" ns521:id="rIdVerifiedPET521"/>
    <x:hyperlink xmlns:ns522="http://schemas.openxmlformats.org/officeDocument/2006/relationships" ref="J528" display="Official amendment" ns522:id="rIdVerifiedPET522"/>
    <x:hyperlink xmlns:ns523="http://schemas.openxmlformats.org/officeDocument/2006/relationships" ref="J529" display="Official amendment" ns523:id="rIdVerifiedPET523"/>
    <x:hyperlink xmlns:ns524="http://schemas.openxmlformats.org/officeDocument/2006/relationships" ref="J530" display="Official amendment" ns524:id="rIdVerifiedPET524"/>
    <x:hyperlink xmlns:ns525="http://schemas.openxmlformats.org/officeDocument/2006/relationships" ref="J531" display="Official amendment" ns525:id="rIdVerifiedPET525"/>
    <x:hyperlink xmlns:ns526="http://schemas.openxmlformats.org/officeDocument/2006/relationships" ref="J532" display="Official amendment" ns526:id="rIdVerifiedPET526"/>
    <x:hyperlink xmlns:ns527="http://schemas.openxmlformats.org/officeDocument/2006/relationships" ref="J533" display="Official amendment" ns527:id="rIdVerifiedPET527"/>
    <x:hyperlink xmlns:ns528="http://schemas.openxmlformats.org/officeDocument/2006/relationships" ref="J534" display="Official amendment" ns528:id="rIdVerifiedPET528"/>
    <x:hyperlink xmlns:ns529="http://schemas.openxmlformats.org/officeDocument/2006/relationships" ref="J535" display="Official amendment" ns529:id="rIdVerifiedPET529"/>
    <x:hyperlink xmlns:ns530="http://schemas.openxmlformats.org/officeDocument/2006/relationships" ref="J536" display="Official amendment" ns530:id="rIdVerifiedPET530"/>
    <x:hyperlink xmlns:ns531="http://schemas.openxmlformats.org/officeDocument/2006/relationships" ref="J537" display="Official amendment" ns531:id="rIdVerifiedPET531"/>
    <x:hyperlink xmlns:ns532="http://schemas.openxmlformats.org/officeDocument/2006/relationships" ref="J538" display="Official amendment" ns532:id="rIdVerifiedPET532"/>
    <x:hyperlink xmlns:ns533="http://schemas.openxmlformats.org/officeDocument/2006/relationships" ref="J539" display="Official amendment" ns533:id="rIdVerifiedPET533"/>
    <x:hyperlink xmlns:ns534="http://schemas.openxmlformats.org/officeDocument/2006/relationships" ref="J540" display="Official amendment" ns534:id="rIdVerifiedPET534"/>
    <x:hyperlink xmlns:ns535="http://schemas.openxmlformats.org/officeDocument/2006/relationships" ref="J541" display="Official amendment" ns535:id="rIdVerifiedPET535"/>
    <x:hyperlink xmlns:ns536="http://schemas.openxmlformats.org/officeDocument/2006/relationships" ref="J542" display="Official amendment" ns536:id="rIdVerifiedPET536"/>
    <x:hyperlink xmlns:ns537="http://schemas.openxmlformats.org/officeDocument/2006/relationships" ref="J543" display="Official amendment" ns537:id="rIdVerifiedPET537"/>
    <x:hyperlink xmlns:ns538="http://schemas.openxmlformats.org/officeDocument/2006/relationships" ref="J544" display="Official amendment" ns538:id="rIdVerifiedPET538"/>
    <x:hyperlink xmlns:ns539="http://schemas.openxmlformats.org/officeDocument/2006/relationships" ref="J545" display="Official amendment" ns539:id="rIdVerifiedPET539"/>
    <x:hyperlink xmlns:ns540="http://schemas.openxmlformats.org/officeDocument/2006/relationships" ref="J546" display="Official amendment" ns540:id="rIdVerifiedPET540"/>
    <x:hyperlink xmlns:ns541="http://schemas.openxmlformats.org/officeDocument/2006/relationships" ref="J547" display="Official amendment" ns541:id="rIdVerifiedPET541"/>
    <x:hyperlink xmlns:ns542="http://schemas.openxmlformats.org/officeDocument/2006/relationships" ref="J548" display="Official amendment" ns542:id="rIdVerifiedPET542"/>
    <x:hyperlink xmlns:ns543="http://schemas.openxmlformats.org/officeDocument/2006/relationships" ref="J549" display="Official amendment" ns543:id="rIdVerifiedPET543"/>
    <x:hyperlink xmlns:ns544="http://schemas.openxmlformats.org/officeDocument/2006/relationships" ref="J550" display="Official amendment" ns544:id="rIdVerifiedPET544"/>
    <x:hyperlink xmlns:ns545="http://schemas.openxmlformats.org/officeDocument/2006/relationships" ref="J551" display="Official amendment" ns545:id="rIdVerifiedPET545"/>
    <x:hyperlink xmlns:ns546="http://schemas.openxmlformats.org/officeDocument/2006/relationships" ref="J552" display="Official amendment" ns546:id="rIdVerifiedPET546"/>
    <x:hyperlink xmlns:ns547="http://schemas.openxmlformats.org/officeDocument/2006/relationships" ref="J553" display="Official amendment" ns547:id="rIdVerifiedPET547"/>
    <x:hyperlink xmlns:ns548="http://schemas.openxmlformats.org/officeDocument/2006/relationships" ref="J554" display="Official amendment" ns548:id="rIdVerifiedPET548"/>
    <x:hyperlink xmlns:ns549="http://schemas.openxmlformats.org/officeDocument/2006/relationships" ref="J555" display="Official amendment" ns549:id="rIdVerifiedPET549"/>
    <x:hyperlink xmlns:ns550="http://schemas.openxmlformats.org/officeDocument/2006/relationships" ref="J556" display="Official amendment" ns550:id="rIdVerifiedPET550"/>
    <x:hyperlink xmlns:ns551="http://schemas.openxmlformats.org/officeDocument/2006/relationships" ref="J557" display="Official amendment" ns551:id="rIdVerifiedPET551"/>
    <x:hyperlink xmlns:ns552="http://schemas.openxmlformats.org/officeDocument/2006/relationships" ref="J558" display="Official amendment" ns552:id="rIdVerifiedPET552"/>
    <x:hyperlink xmlns:ns553="http://schemas.openxmlformats.org/officeDocument/2006/relationships" ref="J559" display="Official amendment" ns553:id="rIdVerifiedPET553"/>
    <x:hyperlink xmlns:ns554="http://schemas.openxmlformats.org/officeDocument/2006/relationships" ref="J560" display="Official amendment" ns554:id="rIdVerifiedPET554"/>
    <x:hyperlink xmlns:ns555="http://schemas.openxmlformats.org/officeDocument/2006/relationships" ref="J561" display="Official amendment" ns555:id="rIdVerifiedPET555"/>
    <x:hyperlink xmlns:ns556="http://schemas.openxmlformats.org/officeDocument/2006/relationships" ref="J562" display="Official amendment" ns556:id="rIdVerifiedPET556"/>
    <x:hyperlink xmlns:ns557="http://schemas.openxmlformats.org/officeDocument/2006/relationships" ref="J563" display="Official amendment" ns557:id="rIdVerifiedPET557"/>
    <x:hyperlink xmlns:ns558="http://schemas.openxmlformats.org/officeDocument/2006/relationships" ref="J564" display="Official amendment" ns558:id="rIdVerifiedPET558"/>
    <x:hyperlink xmlns:ns559="http://schemas.openxmlformats.org/officeDocument/2006/relationships" ref="J565" display="Official amendment" ns559:id="rIdVerifiedPET559"/>
    <x:hyperlink xmlns:ns560="http://schemas.openxmlformats.org/officeDocument/2006/relationships" ref="J566" display="Official amendment" ns560:id="rIdVerifiedPET560"/>
    <x:hyperlink xmlns:ns561="http://schemas.openxmlformats.org/officeDocument/2006/relationships" ref="J567" display="Official amendment" ns561:id="rIdVerifiedPET561"/>
    <x:hyperlink xmlns:ns562="http://schemas.openxmlformats.org/officeDocument/2006/relationships" ref="J568" display="Official amendment" ns562:id="rIdVerifiedPET562"/>
    <x:hyperlink xmlns:ns563="http://schemas.openxmlformats.org/officeDocument/2006/relationships" ref="J569" display="Official amendment" ns563:id="rIdVerifiedPET563"/>
    <x:hyperlink xmlns:ns564="http://schemas.openxmlformats.org/officeDocument/2006/relationships" ref="J570" display="Official amendment" ns564:id="rIdVerifiedPET564"/>
    <x:hyperlink xmlns:ns565="http://schemas.openxmlformats.org/officeDocument/2006/relationships" ref="J571" display="Official amendment" ns565:id="rIdVerifiedPET565"/>
    <x:hyperlink xmlns:ns566="http://schemas.openxmlformats.org/officeDocument/2006/relationships" ref="J572" display="Official amendment" ns566:id="rIdVerifiedPET566"/>
    <x:hyperlink xmlns:ns567="http://schemas.openxmlformats.org/officeDocument/2006/relationships" ref="J573" display="Official amendment" ns567:id="rIdVerifiedPET567"/>
    <x:hyperlink xmlns:ns568="http://schemas.openxmlformats.org/officeDocument/2006/relationships" ref="J574" display="Official amendment" ns568:id="rIdVerifiedPET568"/>
    <x:hyperlink xmlns:ns569="http://schemas.openxmlformats.org/officeDocument/2006/relationships" ref="J575" display="Official amendment" ns569:id="rIdVerifiedPET569"/>
    <x:hyperlink xmlns:ns570="http://schemas.openxmlformats.org/officeDocument/2006/relationships" ref="J576" display="Official amendment" ns570:id="rIdVerifiedPET570"/>
    <x:hyperlink xmlns:ns571="http://schemas.openxmlformats.org/officeDocument/2006/relationships" ref="J577" display="Official amendment" ns571:id="rIdVerifiedPET571"/>
    <x:hyperlink xmlns:ns572="http://schemas.openxmlformats.org/officeDocument/2006/relationships" ref="J578" display="Official amendment" ns572:id="rIdVerifiedPET572"/>
    <x:hyperlink xmlns:ns573="http://schemas.openxmlformats.org/officeDocument/2006/relationships" ref="J579" display="Official amendment" ns573:id="rIdVerifiedPET573"/>
    <x:hyperlink xmlns:ns574="http://schemas.openxmlformats.org/officeDocument/2006/relationships" ref="J580" display="Official amendment" ns574:id="rIdVerifiedPET574"/>
    <x:hyperlink xmlns:ns575="http://schemas.openxmlformats.org/officeDocument/2006/relationships" ref="J581" display="Official amendment" ns575:id="rIdVerifiedPET575"/>
    <x:hyperlink xmlns:ns576="http://schemas.openxmlformats.org/officeDocument/2006/relationships" ref="J582" display="Official amendment" ns576:id="rIdVerifiedPET576"/>
    <x:hyperlink xmlns:ns577="http://schemas.openxmlformats.org/officeDocument/2006/relationships" ref="J583" display="Official amendment" ns577:id="rIdVerifiedPET577"/>
    <x:hyperlink xmlns:ns578="http://schemas.openxmlformats.org/officeDocument/2006/relationships" ref="J584" display="Official amendment" ns578:id="rIdVerifiedPET578"/>
    <x:hyperlink xmlns:ns579="http://schemas.openxmlformats.org/officeDocument/2006/relationships" ref="J585" display="Official amendment" ns579:id="rIdVerifiedPET579"/>
    <x:hyperlink xmlns:ns580="http://schemas.openxmlformats.org/officeDocument/2006/relationships" ref="J586" display="Official amendment" ns580:id="rIdVerifiedPET580"/>
    <x:hyperlink xmlns:ns581="http://schemas.openxmlformats.org/officeDocument/2006/relationships" ref="J587" display="Official amendment" ns581:id="rIdVerifiedPET581"/>
    <x:hyperlink xmlns:ns582="http://schemas.openxmlformats.org/officeDocument/2006/relationships" ref="J588" display="Official amendment" ns582:id="rIdVerifiedPET582"/>
    <x:hyperlink xmlns:ns583="http://schemas.openxmlformats.org/officeDocument/2006/relationships" ref="J589" display="Official amendment" ns583:id="rIdVerifiedPET583"/>
    <x:hyperlink xmlns:ns584="http://schemas.openxmlformats.org/officeDocument/2006/relationships" ref="J590" display="Official amendment" ns584:id="rIdVerifiedPET584"/>
    <x:hyperlink xmlns:ns585="http://schemas.openxmlformats.org/officeDocument/2006/relationships" ref="J591" display="Official amendment" ns585:id="rIdVerifiedPET585"/>
    <x:hyperlink xmlns:ns586="http://schemas.openxmlformats.org/officeDocument/2006/relationships" ref="J592" display="Official amendment" ns586:id="rIdVerifiedPET586"/>
    <x:hyperlink xmlns:ns587="http://schemas.openxmlformats.org/officeDocument/2006/relationships" ref="J593" display="Official amendment" ns587:id="rIdVerifiedPET587"/>
    <x:hyperlink xmlns:ns588="http://schemas.openxmlformats.org/officeDocument/2006/relationships" ref="J594" display="Official amendment" ns588:id="rIdVerifiedPET588"/>
    <x:hyperlink xmlns:ns589="http://schemas.openxmlformats.org/officeDocument/2006/relationships" ref="J595" display="Official amendment" ns589:id="rIdVerifiedPET589"/>
    <x:hyperlink xmlns:ns590="http://schemas.openxmlformats.org/officeDocument/2006/relationships" ref="J596" display="Official amendment" ns590:id="rIdVerifiedPET590"/>
    <x:hyperlink xmlns:ns591="http://schemas.openxmlformats.org/officeDocument/2006/relationships" ref="J597" display="Official amendment" ns591:id="rIdVerifiedPET591"/>
    <x:hyperlink xmlns:ns592="http://schemas.openxmlformats.org/officeDocument/2006/relationships" ref="J598" display="Official amendment" ns592:id="rIdVerifiedPET592"/>
    <x:hyperlink xmlns:ns593="http://schemas.openxmlformats.org/officeDocument/2006/relationships" ref="J599" display="Official amendment" ns593:id="rIdVerifiedPET593"/>
    <x:hyperlink xmlns:ns594="http://schemas.openxmlformats.org/officeDocument/2006/relationships" ref="J600" display="Official amendment" ns594:id="rIdVerifiedPET594"/>
    <x:hyperlink xmlns:ns595="http://schemas.openxmlformats.org/officeDocument/2006/relationships" ref="J601" display="Official amendment" ns595:id="rIdVerifiedPET595"/>
    <x:hyperlink xmlns:ns596="http://schemas.openxmlformats.org/officeDocument/2006/relationships" ref="J602" display="Official amendment" ns596:id="rIdVerifiedPET596"/>
    <x:hyperlink xmlns:ns597="http://schemas.openxmlformats.org/officeDocument/2006/relationships" ref="J603" display="Official amendment" ns597:id="rIdVerifiedPET597"/>
    <x:hyperlink xmlns:ns598="http://schemas.openxmlformats.org/officeDocument/2006/relationships" ref="J604" display="Official amendment" ns598:id="rIdVerifiedPET598"/>
    <x:hyperlink xmlns:ns599="http://schemas.openxmlformats.org/officeDocument/2006/relationships" ref="J605" display="Official amendment" ns599:id="rIdVerifiedPET599"/>
    <x:hyperlink xmlns:ns600="http://schemas.openxmlformats.org/officeDocument/2006/relationships" ref="J606" display="Official amendment" ns600:id="rIdVerifiedPET600"/>
    <x:hyperlink xmlns:ns601="http://schemas.openxmlformats.org/officeDocument/2006/relationships" ref="J607" display="Official amendment" ns601:id="rIdVerifiedPET601"/>
    <x:hyperlink xmlns:ns602="http://schemas.openxmlformats.org/officeDocument/2006/relationships" ref="J608" display="Official amendment" ns602:id="rIdVerifiedPET602"/>
    <x:hyperlink xmlns:ns603="http://schemas.openxmlformats.org/officeDocument/2006/relationships" ref="J609" display="Official amendment" ns603:id="rIdVerifiedPET603"/>
    <x:hyperlink xmlns:ns604="http://schemas.openxmlformats.org/officeDocument/2006/relationships" ref="J610" display="Official amendment" ns604:id="rIdVerifiedPET604"/>
    <x:hyperlink xmlns:ns605="http://schemas.openxmlformats.org/officeDocument/2006/relationships" ref="J611" display="Official amendment" ns605:id="rIdVerifiedPET605"/>
    <x:hyperlink xmlns:ns606="http://schemas.openxmlformats.org/officeDocument/2006/relationships" ref="J612" display="Official amendment" ns606:id="rIdVerifiedPET606"/>
    <x:hyperlink xmlns:ns607="http://schemas.openxmlformats.org/officeDocument/2006/relationships" ref="J613" display="Official amendment" ns607:id="rIdVerifiedPET607"/>
    <x:hyperlink xmlns:ns608="http://schemas.openxmlformats.org/officeDocument/2006/relationships" ref="J614" display="Official amendment" ns608:id="rIdVerifiedPET608"/>
    <x:hyperlink xmlns:ns609="http://schemas.openxmlformats.org/officeDocument/2006/relationships" ref="J615" display="Official amendment" ns609:id="rIdVerifiedPET609"/>
    <x:hyperlink xmlns:ns610="http://schemas.openxmlformats.org/officeDocument/2006/relationships" ref="J616" display="Official amendment" ns610:id="rIdVerifiedPET610"/>
    <x:hyperlink xmlns:ns611="http://schemas.openxmlformats.org/officeDocument/2006/relationships" ref="J617" display="Official amendment" ns611:id="rIdVerifiedPET611"/>
    <x:hyperlink xmlns:ns612="http://schemas.openxmlformats.org/officeDocument/2006/relationships" ref="J618" display="Official amendment" ns612:id="rIdVerifiedPET612"/>
    <x:hyperlink xmlns:ns613="http://schemas.openxmlformats.org/officeDocument/2006/relationships" ref="J619" display="Official amendment" ns613:id="rIdVerifiedPET613"/>
    <x:hyperlink xmlns:ns614="http://schemas.openxmlformats.org/officeDocument/2006/relationships" ref="J620" display="Official amendment" ns614:id="rIdVerifiedPET614"/>
    <x:hyperlink xmlns:ns615="http://schemas.openxmlformats.org/officeDocument/2006/relationships" ref="J621" display="Official amendment" ns615:id="rIdVerifiedPET615"/>
    <x:hyperlink xmlns:ns616="http://schemas.openxmlformats.org/officeDocument/2006/relationships" ref="J622" display="Official amendment" ns616:id="rIdVerifiedPET616"/>
    <x:hyperlink xmlns:ns617="http://schemas.openxmlformats.org/officeDocument/2006/relationships" ref="J623" display="Official amendment" ns617:id="rIdVerifiedPET617"/>
    <x:hyperlink xmlns:ns618="http://schemas.openxmlformats.org/officeDocument/2006/relationships" ref="J624" display="Official amendment" ns618:id="rIdVerifiedPET618"/>
    <x:hyperlink xmlns:ns619="http://schemas.openxmlformats.org/officeDocument/2006/relationships" ref="J625" display="Official amendment" ns619:id="rIdVerifiedPET619"/>
    <x:hyperlink xmlns:ns620="http://schemas.openxmlformats.org/officeDocument/2006/relationships" ref="J626" display="Official amendment" ns620:id="rIdVerifiedPET620"/>
    <x:hyperlink xmlns:ns621="http://schemas.openxmlformats.org/officeDocument/2006/relationships" ref="J627" display="Official amendment" ns621:id="rIdVerifiedPET621"/>
    <x:hyperlink xmlns:ns622="http://schemas.openxmlformats.org/officeDocument/2006/relationships" ref="J628" display="Official amendment" ns622:id="rIdVerifiedPET622"/>
    <x:hyperlink xmlns:ns623="http://schemas.openxmlformats.org/officeDocument/2006/relationships" ref="J629" display="Official amendment" ns623:id="rIdVerifiedPET623"/>
    <x:hyperlink xmlns:ns624="http://schemas.openxmlformats.org/officeDocument/2006/relationships" ref="J630" display="Official amendment" ns624:id="rIdVerifiedPET624"/>
    <x:hyperlink xmlns:ns625="http://schemas.openxmlformats.org/officeDocument/2006/relationships" ref="J631" display="Official amendment" ns625:id="rIdVerifiedPET625"/>
    <x:hyperlink xmlns:ns626="http://schemas.openxmlformats.org/officeDocument/2006/relationships" ref="J632" display="Official amendment" ns626:id="rIdVerifiedPET626"/>
    <x:hyperlink xmlns:ns627="http://schemas.openxmlformats.org/officeDocument/2006/relationships" ref="J633" display="Official amendment" ns627:id="rIdVerifiedPET627"/>
    <x:hyperlink xmlns:ns628="http://schemas.openxmlformats.org/officeDocument/2006/relationships" ref="J634" display="Official amendment" ns628:id="rIdVerifiedPET628"/>
    <x:hyperlink xmlns:ns629="http://schemas.openxmlformats.org/officeDocument/2006/relationships" ref="J635" display="Official amendment" ns629:id="rIdVerifiedPET629"/>
    <x:hyperlink xmlns:ns630="http://schemas.openxmlformats.org/officeDocument/2006/relationships" ref="J636" display="Official amendment" ns630:id="rIdVerifiedPET630"/>
    <x:hyperlink xmlns:ns631="http://schemas.openxmlformats.org/officeDocument/2006/relationships" ref="J637" display="Official amendment" ns631:id="rIdVerifiedPET631"/>
    <x:hyperlink xmlns:ns632="http://schemas.openxmlformats.org/officeDocument/2006/relationships" ref="J638" display="Official amendment" ns632:id="rIdVerifiedPET632"/>
    <x:hyperlink xmlns:ns633="http://schemas.openxmlformats.org/officeDocument/2006/relationships" ref="J639" display="Official amendment" ns633:id="rIdVerifiedPET633"/>
    <x:hyperlink xmlns:ns634="http://schemas.openxmlformats.org/officeDocument/2006/relationships" ref="J640" display="Official amendment" ns634:id="rIdVerifiedPET634"/>
    <x:hyperlink xmlns:ns635="http://schemas.openxmlformats.org/officeDocument/2006/relationships" ref="J641" display="Official amendment" ns635:id="rIdVerifiedPET635"/>
    <x:hyperlink xmlns:ns636="http://schemas.openxmlformats.org/officeDocument/2006/relationships" ref="J642" display="Official amendment" ns636:id="rIdVerifiedPET636"/>
    <x:hyperlink xmlns:ns637="http://schemas.openxmlformats.org/officeDocument/2006/relationships" ref="J643" display="Official amendment" ns637:id="rIdVerifiedPET637"/>
    <x:hyperlink xmlns:ns638="http://schemas.openxmlformats.org/officeDocument/2006/relationships" ref="J644" display="Official amendment" ns638:id="rIdVerifiedPET638"/>
    <x:hyperlink xmlns:ns639="http://schemas.openxmlformats.org/officeDocument/2006/relationships" ref="J645" display="Official amendment" ns639:id="rIdVerifiedPET639"/>
    <x:hyperlink xmlns:ns640="http://schemas.openxmlformats.org/officeDocument/2006/relationships" ref="J646" display="Official amendment" ns640:id="rIdVerifiedPET640"/>
    <x:hyperlink xmlns:ns641="http://schemas.openxmlformats.org/officeDocument/2006/relationships" ref="J647" display="Official amendment" ns641:id="rIdVerifiedPET641"/>
    <x:hyperlink xmlns:ns642="http://schemas.openxmlformats.org/officeDocument/2006/relationships" ref="J648" display="Official amendment" ns642:id="rIdVerifiedPET642"/>
    <x:hyperlink xmlns:ns643="http://schemas.openxmlformats.org/officeDocument/2006/relationships" ref="J649" display="Official amendment" ns643:id="rIdVerifiedPET643"/>
    <x:hyperlink xmlns:ns644="http://schemas.openxmlformats.org/officeDocument/2006/relationships" ref="J650" display="Official amendment" ns644:id="rIdVerifiedPET644"/>
    <x:hyperlink xmlns:ns645="http://schemas.openxmlformats.org/officeDocument/2006/relationships" ref="J651" display="Official amendment" ns645:id="rIdVerifiedPET645"/>
    <x:hyperlink xmlns:ns646="http://schemas.openxmlformats.org/officeDocument/2006/relationships" ref="J652" display="Official amendment" ns646:id="rIdVerifiedPET646"/>
    <x:hyperlink xmlns:ns647="http://schemas.openxmlformats.org/officeDocument/2006/relationships" ref="J653" display="Official amendment" ns647:id="rIdVerifiedPET647"/>
    <x:hyperlink xmlns:ns648="http://schemas.openxmlformats.org/officeDocument/2006/relationships" ref="J654" display="Official amendment" ns648:id="rIdVerifiedPET648"/>
    <x:hyperlink xmlns:ns649="http://schemas.openxmlformats.org/officeDocument/2006/relationships" ref="J655" display="Official amendment" ns649:id="rIdVerifiedPET649"/>
    <x:hyperlink xmlns:ns650="http://schemas.openxmlformats.org/officeDocument/2006/relationships" ref="J656" display="Official amendment" ns650:id="rIdVerifiedPET650"/>
    <x:hyperlink xmlns:ns651="http://schemas.openxmlformats.org/officeDocument/2006/relationships" ref="J657" display="Official amendment" ns651:id="rIdVerifiedPET651"/>
    <x:hyperlink xmlns:ns652="http://schemas.openxmlformats.org/officeDocument/2006/relationships" ref="J658" display="Official amendment" ns652:id="rIdVerifiedPET652"/>
    <x:hyperlink xmlns:ns653="http://schemas.openxmlformats.org/officeDocument/2006/relationships" ref="J659" display="Official amendment" ns653:id="rIdVerifiedPET653"/>
    <x:hyperlink xmlns:ns654="http://schemas.openxmlformats.org/officeDocument/2006/relationships" ref="J660" display="Official amendment" ns654:id="rIdVerifiedPET654"/>
    <x:hyperlink xmlns:ns655="http://schemas.openxmlformats.org/officeDocument/2006/relationships" ref="J661" display="Official amendment" ns655:id="rIdVerifiedPET655"/>
    <x:hyperlink xmlns:ns656="http://schemas.openxmlformats.org/officeDocument/2006/relationships" ref="J662" display="Official amendment" ns656:id="rIdVerifiedPET656"/>
    <x:hyperlink xmlns:ns657="http://schemas.openxmlformats.org/officeDocument/2006/relationships" ref="J663" display="Official amendment" ns657:id="rIdVerifiedPET657"/>
    <x:hyperlink xmlns:ns658="http://schemas.openxmlformats.org/officeDocument/2006/relationships" ref="J664" display="Official amendment" ns658:id="rIdVerifiedPET658"/>
    <x:hyperlink xmlns:ns659="http://schemas.openxmlformats.org/officeDocument/2006/relationships" ref="J665" display="Official amendment" ns659:id="rIdVerifiedPET659"/>
    <x:hyperlink xmlns:ns660="http://schemas.openxmlformats.org/officeDocument/2006/relationships" ref="J666" display="Official amendment" ns660:id="rIdVerifiedPET660"/>
    <x:hyperlink xmlns:ns661="http://schemas.openxmlformats.org/officeDocument/2006/relationships" ref="J667" display="Official amendment" ns661:id="rIdVerifiedPET661"/>
    <x:hyperlink xmlns:ns662="http://schemas.openxmlformats.org/officeDocument/2006/relationships" ref="J668" display="Official amendment" ns662:id="rIdVerifiedPET662"/>
    <x:hyperlink xmlns:ns663="http://schemas.openxmlformats.org/officeDocument/2006/relationships" ref="J669" display="Official amendment" ns663:id="rIdVerifiedPET663"/>
    <x:hyperlink xmlns:ns664="http://schemas.openxmlformats.org/officeDocument/2006/relationships" ref="J670" display="Official amendment" ns664:id="rIdVerifiedPET664"/>
    <x:hyperlink xmlns:ns665="http://schemas.openxmlformats.org/officeDocument/2006/relationships" ref="J671" display="Official amendment" ns665:id="rIdVerifiedPET665"/>
    <x:hyperlink xmlns:ns666="http://schemas.openxmlformats.org/officeDocument/2006/relationships" ref="J672" display="Official amendment" ns666:id="rIdVerifiedPET666"/>
    <x:hyperlink xmlns:ns667="http://schemas.openxmlformats.org/officeDocument/2006/relationships" ref="J673" display="Official amendment" ns667:id="rIdVerifiedPET667"/>
    <x:hyperlink xmlns:ns668="http://schemas.openxmlformats.org/officeDocument/2006/relationships" ref="J674" display="Official amendment" ns668:id="rIdVerifiedPET668"/>
    <x:hyperlink xmlns:ns669="http://schemas.openxmlformats.org/officeDocument/2006/relationships" ref="J675" display="Official amendment" ns669:id="rIdVerifiedPET669"/>
    <x:hyperlink xmlns:ns670="http://schemas.openxmlformats.org/officeDocument/2006/relationships" ref="J676" display="Official amendment" ns670:id="rIdVerifiedPET670"/>
    <x:hyperlink xmlns:ns671="http://schemas.openxmlformats.org/officeDocument/2006/relationships" ref="J677" display="Official amendment" ns671:id="rIdVerifiedPET671"/>
    <x:hyperlink xmlns:ns672="http://schemas.openxmlformats.org/officeDocument/2006/relationships" ref="J678" display="Official amendment" ns672:id="rIdVerifiedPET672"/>
    <x:hyperlink xmlns:ns673="http://schemas.openxmlformats.org/officeDocument/2006/relationships" ref="J679" display="Official amendment" ns673:id="rIdVerifiedPET673"/>
    <x:hyperlink xmlns:ns674="http://schemas.openxmlformats.org/officeDocument/2006/relationships" ref="J680" display="Official amendment" ns674:id="rIdVerifiedPET674"/>
    <x:hyperlink xmlns:ns675="http://schemas.openxmlformats.org/officeDocument/2006/relationships" ref="J681" display="Official amendment" ns675:id="rIdVerifiedPET675"/>
    <x:hyperlink xmlns:ns676="http://schemas.openxmlformats.org/officeDocument/2006/relationships" ref="J682" display="Official amendment" ns676:id="rIdVerifiedPET676"/>
    <x:hyperlink xmlns:ns677="http://schemas.openxmlformats.org/officeDocument/2006/relationships" ref="J683" display="Official amendment" ns677:id="rIdVerifiedPET677"/>
    <x:hyperlink xmlns:ns678="http://schemas.openxmlformats.org/officeDocument/2006/relationships" ref="J684" display="Official amendment" ns678:id="rIdVerifiedPET678"/>
    <x:hyperlink xmlns:ns679="http://schemas.openxmlformats.org/officeDocument/2006/relationships" ref="J685" display="Official amendment" ns679:id="rIdVerifiedPET679"/>
    <x:hyperlink xmlns:ns680="http://schemas.openxmlformats.org/officeDocument/2006/relationships" ref="J686" display="Official amendment" ns680:id="rIdVerifiedPET680"/>
    <x:hyperlink xmlns:ns681="http://schemas.openxmlformats.org/officeDocument/2006/relationships" ref="J687" display="Official amendment" ns681:id="rIdVerifiedPET681"/>
    <x:hyperlink xmlns:ns682="http://schemas.openxmlformats.org/officeDocument/2006/relationships" ref="J688" display="Official amendment" ns682:id="rIdVerifiedPET682"/>
    <x:hyperlink xmlns:ns683="http://schemas.openxmlformats.org/officeDocument/2006/relationships" ref="J689" display="Official amendment" ns683:id="rIdVerifiedPET683"/>
    <x:hyperlink xmlns:ns684="http://schemas.openxmlformats.org/officeDocument/2006/relationships" ref="J690" display="Official amendment" ns684:id="rIdVerifiedPET684"/>
    <x:hyperlink xmlns:ns685="http://schemas.openxmlformats.org/officeDocument/2006/relationships" ref="J691" display="Official amendment" ns685:id="rIdVerifiedPET685"/>
    <x:hyperlink xmlns:ns686="http://schemas.openxmlformats.org/officeDocument/2006/relationships" ref="J692" display="Official amendment" ns686:id="rIdVerifiedPET686"/>
    <x:hyperlink xmlns:ns687="http://schemas.openxmlformats.org/officeDocument/2006/relationships" ref="J693" display="Official amendment" ns687:id="rIdVerifiedPET687"/>
    <x:hyperlink xmlns:ns688="http://schemas.openxmlformats.org/officeDocument/2006/relationships" ref="J694" display="Official amendment" ns688:id="rIdVerifiedPET688"/>
    <x:hyperlink xmlns:ns689="http://schemas.openxmlformats.org/officeDocument/2006/relationships" ref="J695" display="Official amendment" ns689:id="rIdVerifiedPET689"/>
    <x:hyperlink xmlns:ns690="http://schemas.openxmlformats.org/officeDocument/2006/relationships" ref="J696" display="Official amendment" ns690:id="rIdVerifiedPET690"/>
    <x:hyperlink xmlns:ns691="http://schemas.openxmlformats.org/officeDocument/2006/relationships" ref="J697" display="Official amendment" ns691:id="rIdVerifiedPET691"/>
    <x:hyperlink xmlns:ns692="http://schemas.openxmlformats.org/officeDocument/2006/relationships" ref="J698" display="Official amendment" ns692:id="rIdVerifiedPET692"/>
    <x:hyperlink xmlns:ns693="http://schemas.openxmlformats.org/officeDocument/2006/relationships" ref="J699" display="Official amendment" ns693:id="rIdVerifiedPET693"/>
    <x:hyperlink xmlns:ns694="http://schemas.openxmlformats.org/officeDocument/2006/relationships" ref="J700" display="Official amendment" ns694:id="rIdVerifiedPET694"/>
    <x:hyperlink xmlns:ns695="http://schemas.openxmlformats.org/officeDocument/2006/relationships" ref="J701" display="Official amendment" ns695:id="rIdVerifiedPET695"/>
    <x:hyperlink xmlns:ns696="http://schemas.openxmlformats.org/officeDocument/2006/relationships" ref="J702" display="Official amendment" ns696:id="rIdVerifiedPET696"/>
    <x:hyperlink xmlns:ns697="http://schemas.openxmlformats.org/officeDocument/2006/relationships" ref="J703" display="Official amendment" ns697:id="rIdVerifiedPET697"/>
    <x:hyperlink xmlns:ns698="http://schemas.openxmlformats.org/officeDocument/2006/relationships" ref="J704" display="Official amendment" ns698:id="rIdVerifiedPET698"/>
    <x:hyperlink xmlns:ns699="http://schemas.openxmlformats.org/officeDocument/2006/relationships" ref="J705" display="Official amendment" ns699:id="rIdVerifiedPET699"/>
    <x:hyperlink xmlns:ns700="http://schemas.openxmlformats.org/officeDocument/2006/relationships" ref="J706" display="Official amendment" ns700:id="rIdVerifiedPET700"/>
    <x:hyperlink xmlns:ns701="http://schemas.openxmlformats.org/officeDocument/2006/relationships" ref="J707" display="Official amendment" ns701:id="rIdVerifiedPET701"/>
    <x:hyperlink xmlns:ns702="http://schemas.openxmlformats.org/officeDocument/2006/relationships" ref="J708" display="Official amendment" ns702:id="rIdVerifiedPET702"/>
    <x:hyperlink xmlns:ns703="http://schemas.openxmlformats.org/officeDocument/2006/relationships" ref="J709" display="Official amendment" ns703:id="rIdVerifiedPET703"/>
    <x:hyperlink xmlns:ns704="http://schemas.openxmlformats.org/officeDocument/2006/relationships" ref="J710" display="Official amendment" ns704:id="rIdVerifiedPET704"/>
    <x:hyperlink xmlns:ns705="http://schemas.openxmlformats.org/officeDocument/2006/relationships" ref="J711" display="Official amendment" ns705:id="rIdVerifiedPET705"/>
    <x:hyperlink xmlns:ns706="http://schemas.openxmlformats.org/officeDocument/2006/relationships" ref="J712" display="Official amendment" ns706:id="rIdVerifiedPET706"/>
    <x:hyperlink xmlns:ns707="http://schemas.openxmlformats.org/officeDocument/2006/relationships" ref="J713" display="Official amendment" ns707:id="rIdVerifiedPET707"/>
    <x:hyperlink xmlns:ns708="http://schemas.openxmlformats.org/officeDocument/2006/relationships" ref="J714" display="Official amendment" ns708:id="rIdVerifiedPET708"/>
    <x:hyperlink xmlns:ns709="http://schemas.openxmlformats.org/officeDocument/2006/relationships" ref="J715" display="Official amendment" ns709:id="rIdVerifiedPET709"/>
    <x:hyperlink xmlns:ns710="http://schemas.openxmlformats.org/officeDocument/2006/relationships" ref="J716" display="Official amendment" ns710:id="rIdVerifiedPET710"/>
    <x:hyperlink xmlns:ns711="http://schemas.openxmlformats.org/officeDocument/2006/relationships" ref="J717" display="Official amendment" ns711:id="rIdVerifiedPET711"/>
    <x:hyperlink xmlns:ns712="http://schemas.openxmlformats.org/officeDocument/2006/relationships" ref="J718" display="Official amendment" ns712:id="rIdVerifiedPET712"/>
    <x:hyperlink xmlns:ns713="http://schemas.openxmlformats.org/officeDocument/2006/relationships" ref="J719" display="Official amendment" ns713:id="rIdVerifiedPET713"/>
    <x:hyperlink xmlns:ns714="http://schemas.openxmlformats.org/officeDocument/2006/relationships" ref="J720" display="Official amendment" ns714:id="rIdVerifiedPET714"/>
    <x:hyperlink xmlns:ns715="http://schemas.openxmlformats.org/officeDocument/2006/relationships" ref="J721" display="Official amendment" ns715:id="rIdVerifiedPET715"/>
    <x:hyperlink xmlns:ns716="http://schemas.openxmlformats.org/officeDocument/2006/relationships" ref="J722" display="Official amendment" ns716:id="rIdVerifiedPET716"/>
    <x:hyperlink xmlns:ns717="http://schemas.openxmlformats.org/officeDocument/2006/relationships" ref="J723" display="Official amendment" ns717:id="rIdVerifiedPET717"/>
    <x:hyperlink xmlns:ns718="http://schemas.openxmlformats.org/officeDocument/2006/relationships" ref="J724" display="Official amendment" ns718:id="rIdVerifiedPET718"/>
    <x:hyperlink xmlns:ns719="http://schemas.openxmlformats.org/officeDocument/2006/relationships" ref="J725" display="Official amendment" ns719:id="rIdVerifiedPET719"/>
    <x:hyperlink xmlns:ns720="http://schemas.openxmlformats.org/officeDocument/2006/relationships" ref="J726" display="Official amendment" ns720:id="rIdVerifiedPET720"/>
    <x:hyperlink xmlns:ns721="http://schemas.openxmlformats.org/officeDocument/2006/relationships" ref="J727" display="Official amendment" ns721:id="rIdVerifiedPET721"/>
    <x:hyperlink xmlns:ns722="http://schemas.openxmlformats.org/officeDocument/2006/relationships" ref="J728" display="Official amendment" ns722:id="rIdVerifiedPET722"/>
    <x:hyperlink xmlns:ns723="http://schemas.openxmlformats.org/officeDocument/2006/relationships" ref="J729" display="Official amendment" ns723:id="rIdVerifiedPET723"/>
    <x:hyperlink xmlns:ns724="http://schemas.openxmlformats.org/officeDocument/2006/relationships" ref="J730" display="Official amendment" ns724:id="rIdVerifiedPET724"/>
    <x:hyperlink xmlns:ns725="http://schemas.openxmlformats.org/officeDocument/2006/relationships" ref="J731" display="Official amendment" ns725:id="rIdVerifiedPET725"/>
    <x:hyperlink xmlns:ns726="http://schemas.openxmlformats.org/officeDocument/2006/relationships" ref="J732" display="Official amendment" ns726:id="rIdVerifiedPET726"/>
    <x:hyperlink xmlns:ns727="http://schemas.openxmlformats.org/officeDocument/2006/relationships" ref="J733" display="Official amendment" ns727:id="rIdVerifiedPET727"/>
    <x:hyperlink xmlns:ns728="http://schemas.openxmlformats.org/officeDocument/2006/relationships" ref="J734" display="Official amendment" ns728:id="rIdVerifiedPET728"/>
    <x:hyperlink xmlns:ns729="http://schemas.openxmlformats.org/officeDocument/2006/relationships" ref="J735" display="Official amendment" ns729:id="rIdVerifiedPET729"/>
    <x:hyperlink xmlns:ns730="http://schemas.openxmlformats.org/officeDocument/2006/relationships" ref="J736" display="Official amendment" ns730:id="rIdVerifiedPET730"/>
    <x:hyperlink xmlns:ns731="http://schemas.openxmlformats.org/officeDocument/2006/relationships" ref="J737" display="Official amendment" ns731:id="rIdVerifiedPET731"/>
    <x:hyperlink xmlns:ns732="http://schemas.openxmlformats.org/officeDocument/2006/relationships" ref="J738" display="Official amendment" ns732:id="rIdVerifiedPET732"/>
    <x:hyperlink xmlns:ns733="http://schemas.openxmlformats.org/officeDocument/2006/relationships" ref="J739" display="Official amendment" ns733:id="rIdVerifiedPET733"/>
    <x:hyperlink xmlns:ns734="http://schemas.openxmlformats.org/officeDocument/2006/relationships" ref="J740" display="Official amendment" ns734:id="rIdVerifiedPET734"/>
    <x:hyperlink xmlns:ns735="http://schemas.openxmlformats.org/officeDocument/2006/relationships" ref="J741" display="Official amendment" ns735:id="rIdVerifiedPET735"/>
    <x:hyperlink xmlns:ns736="http://schemas.openxmlformats.org/officeDocument/2006/relationships" ref="J742" display="Official amendment" ns736:id="rIdVerifiedPET736"/>
    <x:hyperlink xmlns:ns737="http://schemas.openxmlformats.org/officeDocument/2006/relationships" ref="J743" display="Official amendment" ns737:id="rIdVerifiedPET737"/>
    <x:hyperlink xmlns:ns738="http://schemas.openxmlformats.org/officeDocument/2006/relationships" ref="J744" display="Official amendment" ns738:id="rIdVerifiedPET738"/>
    <x:hyperlink xmlns:ns739="http://schemas.openxmlformats.org/officeDocument/2006/relationships" ref="J745" display="Official amendment" ns739:id="rIdVerifiedPET739"/>
    <x:hyperlink xmlns:ns740="http://schemas.openxmlformats.org/officeDocument/2006/relationships" ref="J746" display="Official amendment" ns740:id="rIdVerifiedPET740"/>
    <x:hyperlink xmlns:ns741="http://schemas.openxmlformats.org/officeDocument/2006/relationships" ref="J747" display="Official amendment" ns741:id="rIdVerifiedPET741"/>
    <x:hyperlink xmlns:ns742="http://schemas.openxmlformats.org/officeDocument/2006/relationships" ref="J748" display="Official amendment" ns742:id="rIdVerifiedPET742"/>
    <x:hyperlink xmlns:ns743="http://schemas.openxmlformats.org/officeDocument/2006/relationships" ref="J749" display="Official amendment" ns743:id="rIdVerifiedPET743"/>
    <x:hyperlink xmlns:ns744="http://schemas.openxmlformats.org/officeDocument/2006/relationships" ref="J750" display="Official amendment" ns744:id="rIdVerifiedPET744"/>
    <x:hyperlink xmlns:ns745="http://schemas.openxmlformats.org/officeDocument/2006/relationships" ref="J751" display="Official amendment" ns745:id="rIdVerifiedPET745"/>
    <x:hyperlink xmlns:ns746="http://schemas.openxmlformats.org/officeDocument/2006/relationships" ref="J752" display="Official amendment" ns746:id="rIdVerifiedPET746"/>
    <x:hyperlink xmlns:ns747="http://schemas.openxmlformats.org/officeDocument/2006/relationships" ref="J753" display="Official amendment" ns747:id="rIdVerifiedPET747"/>
    <x:hyperlink xmlns:ns748="http://schemas.openxmlformats.org/officeDocument/2006/relationships" ref="J754" display="Official amendment" ns748:id="rIdVerifiedPET748"/>
    <x:hyperlink xmlns:ns749="http://schemas.openxmlformats.org/officeDocument/2006/relationships" ref="J755" display="Official amendment" ns749:id="rIdVerifiedPET749"/>
    <x:hyperlink xmlns:ns750="http://schemas.openxmlformats.org/officeDocument/2006/relationships" ref="J756" display="Official amendment" ns750:id="rIdVerifiedPET750"/>
    <x:hyperlink xmlns:ns751="http://schemas.openxmlformats.org/officeDocument/2006/relationships" ref="J757" display="Official amendment" ns751:id="rIdVerifiedPET751"/>
    <x:hyperlink xmlns:ns752="http://schemas.openxmlformats.org/officeDocument/2006/relationships" ref="J758" display="Official amendment" ns752:id="rIdVerifiedPET752"/>
    <x:hyperlink xmlns:ns753="http://schemas.openxmlformats.org/officeDocument/2006/relationships" ref="J759" display="Official amendment" ns753:id="rIdVerifiedPET753"/>
    <x:hyperlink xmlns:ns754="http://schemas.openxmlformats.org/officeDocument/2006/relationships" ref="J760" display="Official amendment" ns754:id="rIdVerifiedPET754"/>
    <x:hyperlink xmlns:ns755="http://schemas.openxmlformats.org/officeDocument/2006/relationships" ref="J761" display="Official amendment" ns755:id="rIdVerifiedPET755"/>
    <x:hyperlink xmlns:ns756="http://schemas.openxmlformats.org/officeDocument/2006/relationships" ref="J762" display="Official amendment" ns756:id="rIdVerifiedPET756"/>
    <x:hyperlink xmlns:ns757="http://schemas.openxmlformats.org/officeDocument/2006/relationships" ref="J763" display="Official amendment" ns757:id="rIdVerifiedPET757"/>
    <x:hyperlink xmlns:ns758="http://schemas.openxmlformats.org/officeDocument/2006/relationships" ref="J764" display="Official amendment" ns758:id="rIdVerifiedPET758"/>
    <x:hyperlink xmlns:ns759="http://schemas.openxmlformats.org/officeDocument/2006/relationships" ref="J765" display="Official amendment" ns759:id="rIdVerifiedPET759"/>
    <x:hyperlink xmlns:ns760="http://schemas.openxmlformats.org/officeDocument/2006/relationships" ref="J766" display="Official amendment" ns760:id="rIdVerifiedPET760"/>
    <x:hyperlink xmlns:ns761="http://schemas.openxmlformats.org/officeDocument/2006/relationships" ref="J767" display="Official amendment" ns761:id="rIdVerifiedPET761"/>
    <x:hyperlink xmlns:ns762="http://schemas.openxmlformats.org/officeDocument/2006/relationships" ref="J768" display="Official amendment" ns762:id="rIdVerifiedPET762"/>
    <x:hyperlink xmlns:ns763="http://schemas.openxmlformats.org/officeDocument/2006/relationships" ref="J769" display="Official amendment" ns763:id="rIdVerifiedPET763"/>
    <x:hyperlink xmlns:ns764="http://schemas.openxmlformats.org/officeDocument/2006/relationships" ref="J770" display="Official amendment" ns764:id="rIdVerifiedPET764"/>
    <x:hyperlink xmlns:ns765="http://schemas.openxmlformats.org/officeDocument/2006/relationships" ref="J771" display="Official amendment" ns765:id="rIdVerifiedPET765"/>
    <x:hyperlink xmlns:ns766="http://schemas.openxmlformats.org/officeDocument/2006/relationships" ref="J772" display="Official amendment" ns766:id="rIdVerifiedPET766"/>
    <x:hyperlink xmlns:ns767="http://schemas.openxmlformats.org/officeDocument/2006/relationships" ref="J773" display="Official amendment" ns767:id="rIdVerifiedPET767"/>
    <x:hyperlink xmlns:ns768="http://schemas.openxmlformats.org/officeDocument/2006/relationships" ref="J774" display="Official amendment" ns768:id="rIdVerifiedPET768"/>
    <x:hyperlink xmlns:ns769="http://schemas.openxmlformats.org/officeDocument/2006/relationships" ref="J775" display="Official amendment" ns769:id="rIdVerifiedPET769"/>
    <x:hyperlink xmlns:ns770="http://schemas.openxmlformats.org/officeDocument/2006/relationships" ref="J776" display="Official amendment" ns770:id="rIdVerifiedPET770"/>
    <x:hyperlink xmlns:ns771="http://schemas.openxmlformats.org/officeDocument/2006/relationships" ref="J777" display="Official amendment" ns771:id="rIdVerifiedPET771"/>
    <x:hyperlink xmlns:ns772="http://schemas.openxmlformats.org/officeDocument/2006/relationships" ref="J778" display="Official amendment" ns772:id="rIdVerifiedPET772"/>
    <x:hyperlink xmlns:ns773="http://schemas.openxmlformats.org/officeDocument/2006/relationships" ref="J779" display="Official amendment" ns773:id="rIdVerifiedPET773"/>
    <x:hyperlink xmlns:ns774="http://schemas.openxmlformats.org/officeDocument/2006/relationships" ref="J780" display="Official amendment" ns774:id="rIdVerifiedPET774"/>
    <x:hyperlink xmlns:ns775="http://schemas.openxmlformats.org/officeDocument/2006/relationships" ref="J781" display="Official amendment" ns775:id="rIdVerifiedPET775"/>
    <x:hyperlink xmlns:ns776="http://schemas.openxmlformats.org/officeDocument/2006/relationships" ref="J782" display="Official amendment" ns776:id="rIdVerifiedPET776"/>
    <x:hyperlink xmlns:ns777="http://schemas.openxmlformats.org/officeDocument/2006/relationships" ref="J783" display="Official amendment" ns777:id="rIdVerifiedPET777"/>
    <x:hyperlink xmlns:ns778="http://schemas.openxmlformats.org/officeDocument/2006/relationships" ref="J784" display="Official amendment" ns778:id="rIdVerifiedPET778"/>
    <x:hyperlink xmlns:ns779="http://schemas.openxmlformats.org/officeDocument/2006/relationships" ref="J785" display="Official amendment" ns779:id="rIdVerifiedPET779"/>
    <x:hyperlink xmlns:ns780="http://schemas.openxmlformats.org/officeDocument/2006/relationships" ref="J786" display="Official amendment" ns780:id="rIdVerifiedPET780"/>
    <x:hyperlink xmlns:ns781="http://schemas.openxmlformats.org/officeDocument/2006/relationships" ref="J787" display="Official amendment" ns781:id="rIdVerifiedPET781"/>
    <x:hyperlink xmlns:ns782="http://schemas.openxmlformats.org/officeDocument/2006/relationships" ref="J788" display="Official amendment" ns782:id="rIdVerifiedPET782"/>
    <x:hyperlink xmlns:ns783="http://schemas.openxmlformats.org/officeDocument/2006/relationships" ref="J789" display="Official amendment" ns783:id="rIdVerifiedPET783"/>
    <x:hyperlink xmlns:ns784="http://schemas.openxmlformats.org/officeDocument/2006/relationships" ref="J790" display="Official amendment" ns784:id="rIdVerifiedPET784"/>
    <x:hyperlink xmlns:ns785="http://schemas.openxmlformats.org/officeDocument/2006/relationships" ref="J791" display="Official amendment" ns785:id="rIdVerifiedPET785"/>
    <x:hyperlink xmlns:ns786="http://schemas.openxmlformats.org/officeDocument/2006/relationships" ref="J792" display="Official amendment" ns786:id="rIdVerifiedPET786"/>
    <x:hyperlink xmlns:ns787="http://schemas.openxmlformats.org/officeDocument/2006/relationships" ref="J793" display="Official amendment" ns787:id="rIdVerifiedPET787"/>
    <x:hyperlink xmlns:ns788="http://schemas.openxmlformats.org/officeDocument/2006/relationships" ref="J794" display="Official amendment" ns788:id="rIdVerifiedPET788"/>
    <x:hyperlink xmlns:ns789="http://schemas.openxmlformats.org/officeDocument/2006/relationships" ref="J795" display="Official amendment" ns789:id="rIdVerifiedPET789"/>
    <x:hyperlink xmlns:ns790="http://schemas.openxmlformats.org/officeDocument/2006/relationships" ref="J796" display="Official amendment" ns790:id="rIdVerifiedPET790"/>
    <x:hyperlink xmlns:ns791="http://schemas.openxmlformats.org/officeDocument/2006/relationships" ref="J797" display="Official amendment" ns791:id="rIdVerifiedPET791"/>
    <x:hyperlink xmlns:ns792="http://schemas.openxmlformats.org/officeDocument/2006/relationships" ref="J798" display="Official amendment" ns792:id="rIdVerifiedPET792"/>
    <x:hyperlink xmlns:ns793="http://schemas.openxmlformats.org/officeDocument/2006/relationships" ref="J799" display="Official amendment" ns793:id="rIdVerifiedPET793"/>
    <x:hyperlink xmlns:ns794="http://schemas.openxmlformats.org/officeDocument/2006/relationships" ref="J800" display="Official amendment" ns794:id="rIdVerifiedPET794"/>
    <x:hyperlink xmlns:ns795="http://schemas.openxmlformats.org/officeDocument/2006/relationships" ref="J801" display="Official amendment" ns795:id="rIdVerifiedPET795"/>
    <x:hyperlink xmlns:ns796="http://schemas.openxmlformats.org/officeDocument/2006/relationships" ref="J802" display="Official amendment" ns796:id="rIdVerifiedPET796"/>
    <x:hyperlink xmlns:ns797="http://schemas.openxmlformats.org/officeDocument/2006/relationships" ref="J803" display="Official amendment" ns797:id="rIdVerifiedPET797"/>
    <x:hyperlink xmlns:ns798="http://schemas.openxmlformats.org/officeDocument/2006/relationships" ref="J804" display="Official amendment" ns798:id="rIdVerifiedPET798"/>
    <x:hyperlink xmlns:ns799="http://schemas.openxmlformats.org/officeDocument/2006/relationships" ref="J805" display="Official amendment" ns799:id="rIdVerifiedPET799"/>
    <x:hyperlink xmlns:ns800="http://schemas.openxmlformats.org/officeDocument/2006/relationships" ref="J806" display="Official amendment" ns800:id="rIdVerifiedPET800"/>
    <x:hyperlink xmlns:ns801="http://schemas.openxmlformats.org/officeDocument/2006/relationships" ref="J807" display="Official amendment" ns801:id="rIdVerifiedPET801"/>
    <x:hyperlink xmlns:ns802="http://schemas.openxmlformats.org/officeDocument/2006/relationships" ref="J808" display="Official amendment" ns802:id="rIdVerifiedPET802"/>
    <x:hyperlink xmlns:ns803="http://schemas.openxmlformats.org/officeDocument/2006/relationships" ref="J809" display="Official amendment" ns803:id="rIdVerifiedPET803"/>
    <x:hyperlink xmlns:ns804="http://schemas.openxmlformats.org/officeDocument/2006/relationships" ref="J810" display="Official amendment" ns804:id="rIdVerifiedPET804"/>
    <x:hyperlink xmlns:ns805="http://schemas.openxmlformats.org/officeDocument/2006/relationships" ref="J811" display="Official amendment" ns805:id="rIdVerifiedPET805"/>
    <x:hyperlink xmlns:ns806="http://schemas.openxmlformats.org/officeDocument/2006/relationships" ref="J812" display="Official amendment" ns806:id="rIdVerifiedPET806"/>
    <x:hyperlink xmlns:ns807="http://schemas.openxmlformats.org/officeDocument/2006/relationships" ref="J813" display="Official amendment" ns807:id="rIdVerifiedPET807"/>
    <x:hyperlink xmlns:ns808="http://schemas.openxmlformats.org/officeDocument/2006/relationships" ref="J814" display="Official amendment" ns808:id="rIdVerifiedPET808"/>
    <x:hyperlink xmlns:ns809="http://schemas.openxmlformats.org/officeDocument/2006/relationships" ref="J815" display="Official amendment" ns809:id="rIdVerifiedPET809"/>
    <x:hyperlink xmlns:ns810="http://schemas.openxmlformats.org/officeDocument/2006/relationships" ref="J816" display="Official amendment" ns810:id="rIdVerifiedPET810"/>
    <x:hyperlink xmlns:ns811="http://schemas.openxmlformats.org/officeDocument/2006/relationships" ref="J817" display="Official amendment" ns811:id="rIdVerifiedPET811"/>
    <x:hyperlink xmlns:ns812="http://schemas.openxmlformats.org/officeDocument/2006/relationships" ref="J818" display="Official amendment" ns812:id="rIdVerifiedPET812"/>
    <x:hyperlink xmlns:ns813="http://schemas.openxmlformats.org/officeDocument/2006/relationships" ref="J819" display="Official amendment" ns813:id="rIdVerifiedPET813"/>
    <x:hyperlink xmlns:ns814="http://schemas.openxmlformats.org/officeDocument/2006/relationships" ref="J820" display="Official amendment" ns814:id="rIdVerifiedPET814"/>
    <x:hyperlink xmlns:ns815="http://schemas.openxmlformats.org/officeDocument/2006/relationships" ref="J821" display="Official amendment" ns815:id="rIdVerifiedPET815"/>
    <x:hyperlink xmlns:ns816="http://schemas.openxmlformats.org/officeDocument/2006/relationships" ref="J822" display="Official amendment" ns816:id="rIdVerifiedPET816"/>
    <x:hyperlink xmlns:ns817="http://schemas.openxmlformats.org/officeDocument/2006/relationships" ref="J823" display="Official amendment" ns817:id="rIdVerifiedPET817"/>
    <x:hyperlink xmlns:ns818="http://schemas.openxmlformats.org/officeDocument/2006/relationships" ref="J824" display="Official amendment" ns818:id="rIdVerifiedPET818"/>
    <x:hyperlink xmlns:ns819="http://schemas.openxmlformats.org/officeDocument/2006/relationships" ref="J825" display="Official amendment" ns819:id="rIdVerifiedPET819"/>
    <x:hyperlink xmlns:ns820="http://schemas.openxmlformats.org/officeDocument/2006/relationships" ref="J826" display="Official amendment" ns820:id="rIdVerifiedPET820"/>
    <x:hyperlink xmlns:ns821="http://schemas.openxmlformats.org/officeDocument/2006/relationships" ref="J827" display="Official amendment" ns821:id="rIdVerifiedPET821"/>
    <x:hyperlink xmlns:ns822="http://schemas.openxmlformats.org/officeDocument/2006/relationships" ref="J828" display="Official amendment" ns822:id="rIdVerifiedPET822"/>
    <x:hyperlink xmlns:ns823="http://schemas.openxmlformats.org/officeDocument/2006/relationships" ref="J829" display="Official amendment" ns823:id="rIdVerifiedPET823"/>
    <x:hyperlink xmlns:ns824="http://schemas.openxmlformats.org/officeDocument/2006/relationships" ref="J830" display="Official amendment" ns824:id="rIdVerifiedPET824"/>
    <x:hyperlink xmlns:ns825="http://schemas.openxmlformats.org/officeDocument/2006/relationships" ref="J831" display="Official amendment" ns825:id="rIdVerifiedPET825"/>
    <x:hyperlink xmlns:ns826="http://schemas.openxmlformats.org/officeDocument/2006/relationships" ref="J832" display="Official amendment" ns826:id="rIdVerifiedPET826"/>
    <x:hyperlink xmlns:ns827="http://schemas.openxmlformats.org/officeDocument/2006/relationships" ref="J833" display="Official amendment" ns827:id="rIdVerifiedPET827"/>
    <x:hyperlink xmlns:ns828="http://schemas.openxmlformats.org/officeDocument/2006/relationships" ref="J834" display="Official amendment" ns828:id="rIdVerifiedPET828"/>
    <x:hyperlink xmlns:ns829="http://schemas.openxmlformats.org/officeDocument/2006/relationships" ref="J835" display="Official amendment" ns829:id="rIdVerifiedPET829"/>
    <x:hyperlink xmlns:ns830="http://schemas.openxmlformats.org/officeDocument/2006/relationships" ref="J836" display="Official amendment" ns830:id="rIdVerifiedPET830"/>
    <x:hyperlink xmlns:ns831="http://schemas.openxmlformats.org/officeDocument/2006/relationships" ref="J837" display="Official amendment" ns831:id="rIdVerifiedPET831"/>
    <x:hyperlink xmlns:ns832="http://schemas.openxmlformats.org/officeDocument/2006/relationships" ref="J838" display="Official amendment" ns832:id="rIdVerifiedPET832"/>
    <x:hyperlink xmlns:ns833="http://schemas.openxmlformats.org/officeDocument/2006/relationships" ref="J839" display="Official amendment" ns833:id="rIdVerifiedPET833"/>
    <x:hyperlink xmlns:ns834="http://schemas.openxmlformats.org/officeDocument/2006/relationships" ref="J840" display="Official amendment" ns834:id="rIdVerifiedPET834"/>
    <x:hyperlink xmlns:ns835="http://schemas.openxmlformats.org/officeDocument/2006/relationships" ref="J841" display="Official amendment" ns835:id="rIdVerifiedPET835"/>
    <x:hyperlink xmlns:ns836="http://schemas.openxmlformats.org/officeDocument/2006/relationships" ref="J842" display="Official amendment" ns836:id="rIdVerifiedPET836"/>
    <x:hyperlink xmlns:ns837="http://schemas.openxmlformats.org/officeDocument/2006/relationships" ref="J843" display="Official amendment" ns837:id="rIdVerifiedPET837"/>
    <x:hyperlink xmlns:ns838="http://schemas.openxmlformats.org/officeDocument/2006/relationships" ref="J844" display="Official amendment" ns838:id="rIdVerifiedPET838"/>
    <x:hyperlink xmlns:ns839="http://schemas.openxmlformats.org/officeDocument/2006/relationships" ref="J845" display="Official amendment" ns839:id="rIdVerifiedPET839"/>
    <x:hyperlink xmlns:ns840="http://schemas.openxmlformats.org/officeDocument/2006/relationships" ref="J846" display="Official amendment" ns840:id="rIdVerifiedPET840"/>
    <x:hyperlink xmlns:ns841="http://schemas.openxmlformats.org/officeDocument/2006/relationships" ref="J847" display="Official amendment" ns841:id="rIdVerifiedPET841"/>
    <x:hyperlink xmlns:ns842="http://schemas.openxmlformats.org/officeDocument/2006/relationships" ref="J848" display="Official amendment" ns842:id="rIdVerifiedPET842"/>
    <x:hyperlink xmlns:ns843="http://schemas.openxmlformats.org/officeDocument/2006/relationships" ref="J849" display="Official amendment" ns843:id="rIdVerifiedPET843"/>
    <x:hyperlink xmlns:ns844="http://schemas.openxmlformats.org/officeDocument/2006/relationships" ref="J850" display="Official amendment" ns844:id="rIdVerifiedPET844"/>
    <x:hyperlink xmlns:ns845="http://schemas.openxmlformats.org/officeDocument/2006/relationships" ref="J851" display="Official amendment" ns845:id="rIdVerifiedPET845"/>
    <x:hyperlink xmlns:ns846="http://schemas.openxmlformats.org/officeDocument/2006/relationships" ref="J852" display="Official amendment" ns846:id="rIdVerifiedPET846"/>
    <x:hyperlink xmlns:ns847="http://schemas.openxmlformats.org/officeDocument/2006/relationships" ref="J853" display="Official amendment" ns847:id="rIdVerifiedPET847"/>
    <x:hyperlink xmlns:ns848="http://schemas.openxmlformats.org/officeDocument/2006/relationships" ref="J854" display="Official amendment" ns848:id="rIdVerifiedPET848"/>
    <x:hyperlink xmlns:ns849="http://schemas.openxmlformats.org/officeDocument/2006/relationships" ref="J855" display="Official amendment" ns849:id="rIdVerifiedPET849"/>
    <x:hyperlink xmlns:ns850="http://schemas.openxmlformats.org/officeDocument/2006/relationships" ref="J856" display="Official amendment" ns850:id="rIdVerifiedPET850"/>
    <x:hyperlink xmlns:ns851="http://schemas.openxmlformats.org/officeDocument/2006/relationships" ref="J857" display="Official amendment" ns851:id="rIdVerifiedPET851"/>
    <x:hyperlink xmlns:ns852="http://schemas.openxmlformats.org/officeDocument/2006/relationships" ref="J858" display="Official amendment" ns852:id="rIdVerifiedPET852"/>
    <x:hyperlink xmlns:ns853="http://schemas.openxmlformats.org/officeDocument/2006/relationships" ref="J859" display="Official amendment" ns853:id="rIdVerifiedPET853"/>
    <x:hyperlink xmlns:ns854="http://schemas.openxmlformats.org/officeDocument/2006/relationships" ref="J860" display="Official amendment" ns854:id="rIdVerifiedPET854"/>
    <x:hyperlink xmlns:ns855="http://schemas.openxmlformats.org/officeDocument/2006/relationships" ref="J861" display="Official amendment" ns855:id="rIdVerifiedPET855"/>
    <x:hyperlink xmlns:ns856="http://schemas.openxmlformats.org/officeDocument/2006/relationships" ref="J862" display="Official amendment" ns856:id="rIdVerifiedPET856"/>
    <x:hyperlink xmlns:ns857="http://schemas.openxmlformats.org/officeDocument/2006/relationships" ref="J863" display="Official amendment" ns857:id="rIdVerifiedPET857"/>
    <x:hyperlink xmlns:ns858="http://schemas.openxmlformats.org/officeDocument/2006/relationships" ref="J864" display="Official amendment" ns858:id="rIdVerifiedPET858"/>
    <x:hyperlink xmlns:ns859="http://schemas.openxmlformats.org/officeDocument/2006/relationships" ref="J865" display="Official amendment" ns859:id="rIdVerifiedPET859"/>
    <x:hyperlink xmlns:ns860="http://schemas.openxmlformats.org/officeDocument/2006/relationships" ref="J866" display="Official amendment" ns860:id="rIdVerifiedPET860"/>
    <x:hyperlink xmlns:ns861="http://schemas.openxmlformats.org/officeDocument/2006/relationships" ref="J867" display="Official amendment" ns861:id="rIdVerifiedPET861"/>
    <x:hyperlink xmlns:ns862="http://schemas.openxmlformats.org/officeDocument/2006/relationships" ref="J868" display="Official amendment" ns862:id="rIdVerifiedPET862"/>
    <x:hyperlink xmlns:ns863="http://schemas.openxmlformats.org/officeDocument/2006/relationships" ref="J869" display="Official amendment" ns863:id="rIdVerifiedPET863"/>
    <x:hyperlink xmlns:ns864="http://schemas.openxmlformats.org/officeDocument/2006/relationships" ref="J870" display="Official amendment" ns864:id="rIdVerifiedPET864"/>
    <x:hyperlink xmlns:ns865="http://schemas.openxmlformats.org/officeDocument/2006/relationships" ref="J871" display="Official amendment" ns865:id="rIdVerifiedPET865"/>
    <x:hyperlink xmlns:ns866="http://schemas.openxmlformats.org/officeDocument/2006/relationships" ref="J872" display="Official amendment" ns866:id="rIdVerifiedPET866"/>
    <x:hyperlink xmlns:ns867="http://schemas.openxmlformats.org/officeDocument/2006/relationships" ref="J873" display="Official amendment" ns867:id="rIdVerifiedPET867"/>
    <x:hyperlink xmlns:ns868="http://schemas.openxmlformats.org/officeDocument/2006/relationships" ref="J874" display="Official amendment" ns868:id="rIdVerifiedPET868"/>
    <x:hyperlink xmlns:ns869="http://schemas.openxmlformats.org/officeDocument/2006/relationships" ref="J875" display="Official amendment" ns869:id="rIdVerifiedPET869"/>
    <x:hyperlink xmlns:ns870="http://schemas.openxmlformats.org/officeDocument/2006/relationships" ref="J876" display="Official amendment" ns870:id="rIdVerifiedPET870"/>
    <x:hyperlink xmlns:ns871="http://schemas.openxmlformats.org/officeDocument/2006/relationships" ref="J877" display="Official amendment" ns871:id="rIdVerifiedPET871"/>
    <x:hyperlink xmlns:ns872="http://schemas.openxmlformats.org/officeDocument/2006/relationships" ref="J878" display="Official amendment" ns872:id="rIdVerifiedPET872"/>
    <x:hyperlink xmlns:ns873="http://schemas.openxmlformats.org/officeDocument/2006/relationships" ref="J879" display="Official amendment" ns873:id="rIdVerifiedPET873"/>
    <x:hyperlink xmlns:ns874="http://schemas.openxmlformats.org/officeDocument/2006/relationships" ref="J880" display="Official amendment" ns874:id="rIdVerifiedPET874"/>
    <x:hyperlink xmlns:ns875="http://schemas.openxmlformats.org/officeDocument/2006/relationships" ref="J881" display="Official amendment" ns875:id="rIdVerifiedPET875"/>
    <x:hyperlink xmlns:ns876="http://schemas.openxmlformats.org/officeDocument/2006/relationships" ref="J882" display="Official amendment" ns876:id="rIdVerifiedPET876"/>
    <x:hyperlink xmlns:ns877="http://schemas.openxmlformats.org/officeDocument/2006/relationships" ref="J883" display="Official amendment" ns877:id="rIdVerifiedPET877"/>
    <x:hyperlink xmlns:ns878="http://schemas.openxmlformats.org/officeDocument/2006/relationships" ref="J884" display="Official amendment" ns878:id="rIdVerifiedPET878"/>
    <x:hyperlink xmlns:ns879="http://schemas.openxmlformats.org/officeDocument/2006/relationships" ref="J885" display="Official amendment" ns879:id="rIdVerifiedPET879"/>
    <x:hyperlink xmlns:ns880="http://schemas.openxmlformats.org/officeDocument/2006/relationships" ref="J886" display="Official amendment" ns880:id="rIdVerifiedPET880"/>
    <x:hyperlink xmlns:ns881="http://schemas.openxmlformats.org/officeDocument/2006/relationships" ref="J887" display="Official amendment" ns881:id="rIdVerifiedPET881"/>
    <x:hyperlink xmlns:ns882="http://schemas.openxmlformats.org/officeDocument/2006/relationships" ref="J888" display="Official amendment" ns882:id="rIdVerifiedPET882"/>
    <x:hyperlink xmlns:ns883="http://schemas.openxmlformats.org/officeDocument/2006/relationships" ref="J889" display="Official amendment" ns883:id="rIdVerifiedPET883"/>
    <x:hyperlink xmlns:ns884="http://schemas.openxmlformats.org/officeDocument/2006/relationships" ref="J890" display="Official amendment" ns884:id="rIdVerifiedPET884"/>
    <x:hyperlink xmlns:ns885="http://schemas.openxmlformats.org/officeDocument/2006/relationships" ref="J891" display="Official amendment" ns885:id="rIdVerifiedPET885"/>
    <x:hyperlink xmlns:ns886="http://schemas.openxmlformats.org/officeDocument/2006/relationships" ref="J892" display="Official amendment" ns886:id="rIdVerifiedPET886"/>
    <x:hyperlink xmlns:ns887="http://schemas.openxmlformats.org/officeDocument/2006/relationships" ref="J893" display="Official amendment" ns887:id="rIdVerifiedPET887"/>
    <x:hyperlink xmlns:ns888="http://schemas.openxmlformats.org/officeDocument/2006/relationships" ref="J894" display="Official amendment" ns888:id="rIdVerifiedPET888"/>
    <x:hyperlink xmlns:ns889="http://schemas.openxmlformats.org/officeDocument/2006/relationships" ref="J895" display="Official amendment" ns889:id="rIdVerifiedPET889"/>
    <x:hyperlink xmlns:ns890="http://schemas.openxmlformats.org/officeDocument/2006/relationships" ref="J896" display="Official amendment" ns890:id="rIdVerifiedPET890"/>
    <x:hyperlink xmlns:ns891="http://schemas.openxmlformats.org/officeDocument/2006/relationships" ref="J897" display="Official amendment" ns891:id="rIdVerifiedPET891"/>
    <x:hyperlink xmlns:ns892="http://schemas.openxmlformats.org/officeDocument/2006/relationships" ref="J898" display="Official amendment" ns892:id="rIdVerifiedPET892"/>
    <x:hyperlink xmlns:ns893="http://schemas.openxmlformats.org/officeDocument/2006/relationships" ref="J899" display="Official amendment" ns893:id="rIdVerifiedPET893"/>
    <x:hyperlink xmlns:ns894="http://schemas.openxmlformats.org/officeDocument/2006/relationships" ref="J900" display="Official amendment" ns894:id="rIdVerifiedPET894"/>
    <x:hyperlink xmlns:ns895="http://schemas.openxmlformats.org/officeDocument/2006/relationships" ref="J901" display="Official amendment" ns895:id="rIdVerifiedPET895"/>
    <x:hyperlink xmlns:ns896="http://schemas.openxmlformats.org/officeDocument/2006/relationships" ref="J902" display="Official amendment" ns896:id="rIdVerifiedPET896"/>
    <x:hyperlink xmlns:ns897="http://schemas.openxmlformats.org/officeDocument/2006/relationships" ref="J903" display="Official amendment" ns897:id="rIdVerifiedPET897"/>
    <x:hyperlink xmlns:ns898="http://schemas.openxmlformats.org/officeDocument/2006/relationships" ref="J904" display="Official amendment" ns898:id="rIdVerifiedPET898"/>
    <x:hyperlink xmlns:ns899="http://schemas.openxmlformats.org/officeDocument/2006/relationships" ref="J905" display="Official amendment" ns899:id="rIdVerifiedPET899"/>
    <x:hyperlink xmlns:ns900="http://schemas.openxmlformats.org/officeDocument/2006/relationships" ref="J906" display="Official amendment" ns900:id="rIdVerifiedPET900"/>
    <x:hyperlink xmlns:ns901="http://schemas.openxmlformats.org/officeDocument/2006/relationships" ref="J907" display="Official amendment" ns901:id="rIdVerifiedPET901"/>
    <x:hyperlink xmlns:ns902="http://schemas.openxmlformats.org/officeDocument/2006/relationships" ref="J908" display="Official amendment" ns902:id="rIdVerifiedPET902"/>
    <x:hyperlink xmlns:ns903="http://schemas.openxmlformats.org/officeDocument/2006/relationships" ref="J909" display="Official amendment" ns903:id="rIdVerifiedPET903"/>
    <x:hyperlink xmlns:ns904="http://schemas.openxmlformats.org/officeDocument/2006/relationships" ref="J910" display="Official amendment" ns904:id="rIdVerifiedPET904"/>
    <x:hyperlink xmlns:ns905="http://schemas.openxmlformats.org/officeDocument/2006/relationships" ref="J911" display="Official amendment" ns905:id="rIdVerifiedPET905"/>
    <x:hyperlink xmlns:ns906="http://schemas.openxmlformats.org/officeDocument/2006/relationships" ref="J912" display="Official amendment" ns906:id="rIdVerifiedPET906"/>
    <x:hyperlink xmlns:ns907="http://schemas.openxmlformats.org/officeDocument/2006/relationships" ref="J913" display="Official amendment" ns907:id="rIdVerifiedPET907"/>
    <x:hyperlink xmlns:ns908="http://schemas.openxmlformats.org/officeDocument/2006/relationships" ref="J914" display="Official amendment" ns908:id="rIdVerifiedPET908"/>
    <x:hyperlink xmlns:ns909="http://schemas.openxmlformats.org/officeDocument/2006/relationships" ref="J915" display="Official amendment" ns909:id="rIdVerifiedPET909"/>
    <x:hyperlink xmlns:ns910="http://schemas.openxmlformats.org/officeDocument/2006/relationships" ref="J916" display="Official amendment" ns910:id="rIdVerifiedPET910"/>
    <x:hyperlink xmlns:ns911="http://schemas.openxmlformats.org/officeDocument/2006/relationships" ref="J917" display="Official amendment" ns911:id="rIdVerifiedPET911"/>
    <x:hyperlink xmlns:ns912="http://schemas.openxmlformats.org/officeDocument/2006/relationships" ref="J918" display="Official amendment" ns912:id="rIdVerifiedPET912"/>
    <x:hyperlink xmlns:ns913="http://schemas.openxmlformats.org/officeDocument/2006/relationships" ref="J919" display="Official amendment" ns913:id="rIdVerifiedPET913"/>
    <x:hyperlink xmlns:ns914="http://schemas.openxmlformats.org/officeDocument/2006/relationships" ref="J920" display="Official amendment" ns914:id="rIdVerifiedPET914"/>
    <x:hyperlink xmlns:ns915="http://schemas.openxmlformats.org/officeDocument/2006/relationships" ref="J921" display="Official amendment" ns915:id="rIdVerifiedPET915"/>
    <x:hyperlink xmlns:ns916="http://schemas.openxmlformats.org/officeDocument/2006/relationships" ref="J922" display="Official amendment" ns916:id="rIdVerifiedPET916"/>
    <x:hyperlink xmlns:ns917="http://schemas.openxmlformats.org/officeDocument/2006/relationships" ref="J923" display="Official amendment" ns917:id="rIdVerifiedPET917"/>
    <x:hyperlink xmlns:ns918="http://schemas.openxmlformats.org/officeDocument/2006/relationships" ref="J924" display="Official amendment" ns918:id="rIdVerifiedPET918"/>
    <x:hyperlink xmlns:ns919="http://schemas.openxmlformats.org/officeDocument/2006/relationships" ref="J925" display="Official amendment" ns919:id="rIdVerifiedPET919"/>
    <x:hyperlink xmlns:ns920="http://schemas.openxmlformats.org/officeDocument/2006/relationships" ref="J926" display="Official amendment" ns920:id="rIdVerifiedPET920"/>
    <x:hyperlink xmlns:ns921="http://schemas.openxmlformats.org/officeDocument/2006/relationships" ref="J927" display="Official amendment" ns921:id="rIdVerifiedPET921"/>
    <x:hyperlink xmlns:ns922="http://schemas.openxmlformats.org/officeDocument/2006/relationships" ref="J928" display="Official amendment" ns922:id="rIdVerifiedPET922"/>
    <x:hyperlink xmlns:ns923="http://schemas.openxmlformats.org/officeDocument/2006/relationships" ref="J929" display="Official amendment" ns923:id="rIdVerifiedPET923"/>
    <x:hyperlink xmlns:ns924="http://schemas.openxmlformats.org/officeDocument/2006/relationships" ref="J930" display="Official amendment" ns924:id="rIdVerifiedPET924"/>
    <x:hyperlink xmlns:ns925="http://schemas.openxmlformats.org/officeDocument/2006/relationships" ref="J931" display="Official amendment" ns925:id="rIdVerifiedPET925"/>
    <x:hyperlink xmlns:ns926="http://schemas.openxmlformats.org/officeDocument/2006/relationships" ref="J932" display="Official amendment" ns926:id="rIdVerifiedPET926"/>
    <x:hyperlink xmlns:ns927="http://schemas.openxmlformats.org/officeDocument/2006/relationships" ref="J933" display="Official amendment" ns927:id="rIdVerifiedPET927"/>
    <x:hyperlink xmlns:ns928="http://schemas.openxmlformats.org/officeDocument/2006/relationships" ref="J934" display="Official amendment" ns928:id="rIdVerifiedPET928"/>
    <x:hyperlink xmlns:ns929="http://schemas.openxmlformats.org/officeDocument/2006/relationships" ref="J935" display="Official amendment" ns929:id="rIdVerifiedPET929"/>
    <x:hyperlink xmlns:ns930="http://schemas.openxmlformats.org/officeDocument/2006/relationships" ref="J936" display="Official amendment" ns930:id="rIdVerifiedPET930"/>
    <x:hyperlink xmlns:ns931="http://schemas.openxmlformats.org/officeDocument/2006/relationships" ref="J937" display="Official amendment" ns931:id="rIdVerifiedPET931"/>
    <x:hyperlink xmlns:ns932="http://schemas.openxmlformats.org/officeDocument/2006/relationships" ref="J938" display="Official amendment" ns932:id="rIdVerifiedPET932"/>
    <x:hyperlink xmlns:ns933="http://schemas.openxmlformats.org/officeDocument/2006/relationships" ref="J939" display="Official amendment" ns933:id="rIdVerifiedPET933"/>
    <x:hyperlink xmlns:ns934="http://schemas.openxmlformats.org/officeDocument/2006/relationships" ref="J940" display="Official amendment" ns934:id="rIdVerifiedPET934"/>
    <x:hyperlink xmlns:ns935="http://schemas.openxmlformats.org/officeDocument/2006/relationships" ref="J941" display="Official amendment" ns935:id="rIdVerifiedPET935"/>
    <x:hyperlink xmlns:ns936="http://schemas.openxmlformats.org/officeDocument/2006/relationships" ref="J942" display="Official amendment" ns936:id="rIdVerifiedPET936"/>
    <x:hyperlink xmlns:ns937="http://schemas.openxmlformats.org/officeDocument/2006/relationships" ref="J943" display="Official amendment" ns937:id="rIdVerifiedPET937"/>
    <x:hyperlink xmlns:ns938="http://schemas.openxmlformats.org/officeDocument/2006/relationships" ref="J944" display="Official amendment" ns938:id="rIdVerifiedPET938"/>
    <x:hyperlink xmlns:ns939="http://schemas.openxmlformats.org/officeDocument/2006/relationships" ref="J945" display="Official amendment" ns939:id="rIdVerifiedPET939"/>
    <x:hyperlink xmlns:ns940="http://schemas.openxmlformats.org/officeDocument/2006/relationships" ref="J946" display="Official amendment" ns940:id="rIdVerifiedPET940"/>
    <x:hyperlink xmlns:ns941="http://schemas.openxmlformats.org/officeDocument/2006/relationships" ref="J947" display="Official amendment" ns941:id="rIdVerifiedPET941"/>
    <x:hyperlink xmlns:ns942="http://schemas.openxmlformats.org/officeDocument/2006/relationships" ref="J948" display="Official amendment" ns942:id="rIdVerifiedPET942"/>
    <x:hyperlink xmlns:ns943="http://schemas.openxmlformats.org/officeDocument/2006/relationships" ref="J949" display="Official amendment" ns943:id="rIdVerifiedPET943"/>
    <x:hyperlink xmlns:ns944="http://schemas.openxmlformats.org/officeDocument/2006/relationships" ref="J950" display="Official amendment" ns944:id="rIdVerifiedPET944"/>
    <x:hyperlink xmlns:ns945="http://schemas.openxmlformats.org/officeDocument/2006/relationships" ref="J951" display="Official amendment" ns945:id="rIdVerifiedPET945"/>
    <x:hyperlink xmlns:ns946="http://schemas.openxmlformats.org/officeDocument/2006/relationships" ref="J952" display="Official amendment" ns946:id="rIdVerifiedPET946"/>
    <x:hyperlink xmlns:ns947="http://schemas.openxmlformats.org/officeDocument/2006/relationships" ref="J953" display="Official amendment" ns947:id="rIdVerifiedPET947"/>
    <x:hyperlink xmlns:ns948="http://schemas.openxmlformats.org/officeDocument/2006/relationships" ref="J954" display="Official amendment" ns948:id="rIdVerifiedPET948"/>
    <x:hyperlink xmlns:ns949="http://schemas.openxmlformats.org/officeDocument/2006/relationships" ref="J955" display="Official amendment" ns949:id="rIdVerifiedPET949"/>
    <x:hyperlink xmlns:ns950="http://schemas.openxmlformats.org/officeDocument/2006/relationships" ref="J956" display="Official amendment" ns950:id="rIdVerifiedPET950"/>
    <x:hyperlink xmlns:ns951="http://schemas.openxmlformats.org/officeDocument/2006/relationships" ref="J957" display="Official amendment" ns951:id="rIdVerifiedPET951"/>
    <x:hyperlink xmlns:ns952="http://schemas.openxmlformats.org/officeDocument/2006/relationships" ref="J958" display="Official amendment" ns952:id="rIdVerifiedPET952"/>
    <x:hyperlink xmlns:ns953="http://schemas.openxmlformats.org/officeDocument/2006/relationships" ref="J959" display="Official amendment" ns953:id="rIdVerifiedPET953"/>
    <x:hyperlink xmlns:ns954="http://schemas.openxmlformats.org/officeDocument/2006/relationships" ref="J960" display="Official amendment" ns954:id="rIdVerifiedPET954"/>
    <x:hyperlink xmlns:ns955="http://schemas.openxmlformats.org/officeDocument/2006/relationships" ref="J961" display="Official amendment" ns955:id="rIdVerifiedPET955"/>
    <x:hyperlink xmlns:ns956="http://schemas.openxmlformats.org/officeDocument/2006/relationships" ref="J962" display="Official amendment" ns956:id="rIdVerifiedPET956"/>
    <x:hyperlink xmlns:ns957="http://schemas.openxmlformats.org/officeDocument/2006/relationships" ref="J963" display="Official amendment" ns957:id="rIdVerifiedPET957"/>
    <x:hyperlink xmlns:ns958="http://schemas.openxmlformats.org/officeDocument/2006/relationships" ref="J964" display="Official amendment" ns958:id="rIdVerifiedPET958"/>
    <x:hyperlink xmlns:ns959="http://schemas.openxmlformats.org/officeDocument/2006/relationships" ref="J965" display="Official amendment" ns959:id="rIdVerifiedPET959"/>
    <x:hyperlink xmlns:ns960="http://schemas.openxmlformats.org/officeDocument/2006/relationships" ref="J966" display="Official amendment" ns960:id="rIdVerifiedPET960"/>
    <x:hyperlink xmlns:ns961="http://schemas.openxmlformats.org/officeDocument/2006/relationships" ref="J967" display="Official amendment" ns961:id="rIdVerifiedPET961"/>
    <x:hyperlink xmlns:ns962="http://schemas.openxmlformats.org/officeDocument/2006/relationships" ref="J968" display="Official amendment" ns962:id="rIdVerifiedPET962"/>
    <x:hyperlink xmlns:ns963="http://schemas.openxmlformats.org/officeDocument/2006/relationships" ref="J969" display="Official amendment" ns963:id="rIdVerifiedPET963"/>
    <x:hyperlink xmlns:ns964="http://schemas.openxmlformats.org/officeDocument/2006/relationships" ref="J970" display="Official amendment" ns964:id="rIdVerifiedPET964"/>
    <x:hyperlink xmlns:ns965="http://schemas.openxmlformats.org/officeDocument/2006/relationships" ref="J971" display="Official amendment" ns965:id="rIdVerifiedPET965"/>
    <x:hyperlink xmlns:ns966="http://schemas.openxmlformats.org/officeDocument/2006/relationships" ref="J972" display="Official amendment" ns966:id="rIdVerifiedPET966"/>
    <x:hyperlink xmlns:ns967="http://schemas.openxmlformats.org/officeDocument/2006/relationships" ref="J973" display="Official amendment" ns967:id="rIdVerifiedPET967"/>
    <x:hyperlink xmlns:ns968="http://schemas.openxmlformats.org/officeDocument/2006/relationships" ref="J974" display="Official amendment" ns968:id="rIdVerifiedPET968"/>
    <x:hyperlink xmlns:ns969="http://schemas.openxmlformats.org/officeDocument/2006/relationships" ref="J975" display="Official amendment" ns969:id="rIdVerifiedPET969"/>
    <x:hyperlink xmlns:ns970="http://schemas.openxmlformats.org/officeDocument/2006/relationships" ref="J976" display="Official amendment" ns970:id="rIdVerifiedPET970"/>
    <x:hyperlink xmlns:ns971="http://schemas.openxmlformats.org/officeDocument/2006/relationships" ref="J977" display="Official amendment" ns971:id="rIdVerifiedPET971"/>
    <x:hyperlink xmlns:ns972="http://schemas.openxmlformats.org/officeDocument/2006/relationships" ref="J978" display="Official amendment" ns972:id="rIdVerifiedPET972"/>
    <x:hyperlink xmlns:ns973="http://schemas.openxmlformats.org/officeDocument/2006/relationships" ref="J979" display="Official amendment" ns973:id="rIdVerifiedPET973"/>
    <x:hyperlink xmlns:ns974="http://schemas.openxmlformats.org/officeDocument/2006/relationships" ref="J980" display="Official amendment" ns974:id="rIdVerifiedPET974"/>
    <x:hyperlink xmlns:ns975="http://schemas.openxmlformats.org/officeDocument/2006/relationships" ref="J981" display="Official amendment" ns975:id="rIdVerifiedPET975"/>
    <x:hyperlink xmlns:ns976="http://schemas.openxmlformats.org/officeDocument/2006/relationships" ref="J982" display="Official amendment" ns976:id="rIdVerifiedPET976"/>
    <x:hyperlink xmlns:ns977="http://schemas.openxmlformats.org/officeDocument/2006/relationships" ref="J983" display="Official amendment" ns977:id="rIdVerifiedPET977"/>
    <x:hyperlink xmlns:ns978="http://schemas.openxmlformats.org/officeDocument/2006/relationships" ref="J984" display="Official amendment" ns978:id="rIdVerifiedPET978"/>
    <x:hyperlink xmlns:ns979="http://schemas.openxmlformats.org/officeDocument/2006/relationships" ref="J985" display="Official amendment" ns979:id="rIdVerifiedPET979"/>
    <x:hyperlink xmlns:ns980="http://schemas.openxmlformats.org/officeDocument/2006/relationships" ref="J986" display="Official amendment" ns980:id="rIdVerifiedPET980"/>
    <x:hyperlink xmlns:ns981="http://schemas.openxmlformats.org/officeDocument/2006/relationships" ref="J987" display="Official amendment" ns981:id="rIdVerifiedPET981"/>
    <x:hyperlink xmlns:ns982="http://schemas.openxmlformats.org/officeDocument/2006/relationships" ref="J988" display="Official amendment" ns982:id="rIdVerifiedPET982"/>
    <x:hyperlink xmlns:ns983="http://schemas.openxmlformats.org/officeDocument/2006/relationships" ref="J989" display="Official amendment" ns983:id="rIdVerifiedPET983"/>
    <x:hyperlink xmlns:ns984="http://schemas.openxmlformats.org/officeDocument/2006/relationships" ref="J990" display="Official amendment" ns984:id="rIdVerifiedPET984"/>
    <x:hyperlink xmlns:ns985="http://schemas.openxmlformats.org/officeDocument/2006/relationships" ref="J991" display="Official amendment" ns985:id="rIdVerifiedPET985"/>
    <x:hyperlink xmlns:ns986="http://schemas.openxmlformats.org/officeDocument/2006/relationships" ref="J992" display="Official amendment" ns986:id="rIdVerifiedPET986"/>
    <x:hyperlink xmlns:ns987="http://schemas.openxmlformats.org/officeDocument/2006/relationships" ref="J993" display="Official amendment" ns987:id="rIdVerifiedPET987"/>
    <x:hyperlink xmlns:ns988="http://schemas.openxmlformats.org/officeDocument/2006/relationships" ref="J994" display="Official amendment" ns988:id="rIdVerifiedPET988"/>
    <x:hyperlink xmlns:ns989="http://schemas.openxmlformats.org/officeDocument/2006/relationships" ref="J995" display="Official amendment" ns989:id="rIdVerifiedPET989"/>
    <x:hyperlink xmlns:ns990="http://schemas.openxmlformats.org/officeDocument/2006/relationships" ref="J996" display="Official amendment" ns990:id="rIdVerifiedPET990"/>
    <x:hyperlink xmlns:ns991="http://schemas.openxmlformats.org/officeDocument/2006/relationships" ref="J997" display="Official amendment" ns991:id="rIdVerifiedPET991"/>
    <x:hyperlink xmlns:ns992="http://schemas.openxmlformats.org/officeDocument/2006/relationships" ref="J998" display="Official amendment" ns992:id="rIdVerifiedPET992"/>
    <x:hyperlink xmlns:ns993="http://schemas.openxmlformats.org/officeDocument/2006/relationships" ref="J999" display="Official amendment" ns993:id="rIdVerifiedPET993"/>
    <x:hyperlink xmlns:ns994="http://schemas.openxmlformats.org/officeDocument/2006/relationships" ref="J1000" display="Official amendment" ns994:id="rIdVerifiedPET994"/>
    <x:hyperlink xmlns:ns995="http://schemas.openxmlformats.org/officeDocument/2006/relationships" ref="J1001" display="Official amendment" ns995:id="rIdVerifiedPET995"/>
    <x:hyperlink xmlns:ns996="http://schemas.openxmlformats.org/officeDocument/2006/relationships" ref="J1002" display="Official amendment" ns996:id="rIdVerifiedPET996"/>
    <x:hyperlink xmlns:ns997="http://schemas.openxmlformats.org/officeDocument/2006/relationships" ref="J1003" display="Official amendment" ns997:id="rIdVerifiedPET997"/>
    <x:hyperlink xmlns:ns998="http://schemas.openxmlformats.org/officeDocument/2006/relationships" ref="J1004" display="Official amendment" ns998:id="rIdVerifiedPET998"/>
    <x:hyperlink xmlns:ns999="http://schemas.openxmlformats.org/officeDocument/2006/relationships" ref="J1005" display="Official amendment" ns999:id="rIdVerifiedPET999"/>
    <x:hyperlink xmlns:ns1000="http://schemas.openxmlformats.org/officeDocument/2006/relationships" ref="J1006" display="Official amendment" ns1000:id="rIdVerifiedPET1000"/>
    <x:hyperlink xmlns:ns1001="http://schemas.openxmlformats.org/officeDocument/2006/relationships" ref="J1007" display="Official amendment" ns1001:id="rIdVerifiedPET1001"/>
    <x:hyperlink xmlns:ns1002="http://schemas.openxmlformats.org/officeDocument/2006/relationships" ref="J1008" display="Official amendment" ns1002:id="rIdVerifiedPET1002"/>
    <x:hyperlink xmlns:ns1003="http://schemas.openxmlformats.org/officeDocument/2006/relationships" ref="J1009" display="Official amendment" ns1003:id="rIdVerifiedPET1003"/>
    <x:hyperlink xmlns:ns1004="http://schemas.openxmlformats.org/officeDocument/2006/relationships" ref="J1010" display="Official amendment" ns1004:id="rIdVerifiedPET1004"/>
    <x:hyperlink xmlns:ns1005="http://schemas.openxmlformats.org/officeDocument/2006/relationships" ref="J1011" display="Official amendment" ns1005:id="rIdVerifiedPET1005"/>
    <x:hyperlink xmlns:ns1006="http://schemas.openxmlformats.org/officeDocument/2006/relationships" ref="J1012" display="Official amendment" ns1006:id="rIdVerifiedPET1006"/>
    <x:hyperlink xmlns:ns1007="http://schemas.openxmlformats.org/officeDocument/2006/relationships" ref="J1013" display="Official amendment" ns1007:id="rIdVerifiedPET1007"/>
    <x:hyperlink xmlns:ns1008="http://schemas.openxmlformats.org/officeDocument/2006/relationships" ref="J1014" display="Official amendment" ns1008:id="rIdVerifiedPET1008"/>
    <x:hyperlink xmlns:ns1009="http://schemas.openxmlformats.org/officeDocument/2006/relationships" ref="J1015" display="Official amendment" ns1009:id="rIdVerifiedPET1009"/>
    <x:hyperlink xmlns:ns1010="http://schemas.openxmlformats.org/officeDocument/2006/relationships" ref="J1016" display="Official amendment" ns1010:id="rIdVerifiedPET1010"/>
    <x:hyperlink xmlns:ns1011="http://schemas.openxmlformats.org/officeDocument/2006/relationships" ref="J1017" display="Official amendment" ns1011:id="rIdVerifiedPET1011"/>
    <x:hyperlink xmlns:ns1012="http://schemas.openxmlformats.org/officeDocument/2006/relationships" ref="J1018" display="Official amendment" ns1012:id="rIdVerifiedPET1012"/>
    <x:hyperlink xmlns:ns1013="http://schemas.openxmlformats.org/officeDocument/2006/relationships" ref="J1019" display="Official amendment" ns1013:id="rIdVerifiedPET1013"/>
    <x:hyperlink xmlns:ns1014="http://schemas.openxmlformats.org/officeDocument/2006/relationships" ref="J1020" display="Official amendment" ns1014:id="rIdVerifiedPET1014"/>
    <x:hyperlink xmlns:ns1015="http://schemas.openxmlformats.org/officeDocument/2006/relationships" ref="J1021" display="Official amendment" ns1015:id="rIdVerifiedPET1015"/>
    <x:hyperlink xmlns:ns1016="http://schemas.openxmlformats.org/officeDocument/2006/relationships" ref="J1022" display="Official amendment" ns1016:id="rIdVerifiedPET1016"/>
    <x:hyperlink xmlns:ns1017="http://schemas.openxmlformats.org/officeDocument/2006/relationships" ref="J1023" display="Official amendment" ns1017:id="rIdVerifiedPET1017"/>
    <x:hyperlink xmlns:ns1018="http://schemas.openxmlformats.org/officeDocument/2006/relationships" ref="J1024" display="Official amendment" ns1018:id="rIdVerifiedPET1018"/>
    <x:hyperlink xmlns:ns1019="http://schemas.openxmlformats.org/officeDocument/2006/relationships" ref="J1025" display="Official amendment" ns1019:id="rIdVerifiedPET1019"/>
    <x:hyperlink xmlns:ns1020="http://schemas.openxmlformats.org/officeDocument/2006/relationships" ref="J1026" display="Official amendment" ns1020:id="rIdVerifiedPET1020"/>
    <x:hyperlink xmlns:ns1021="http://schemas.openxmlformats.org/officeDocument/2006/relationships" ref="J1027" display="Official amendment" ns1021:id="rIdVerifiedPET1021"/>
    <x:hyperlink xmlns:ns1022="http://schemas.openxmlformats.org/officeDocument/2006/relationships" ref="J1028" display="Official amendment" ns1022:id="rIdVerifiedPET1022"/>
    <x:hyperlink xmlns:ns1023="http://schemas.openxmlformats.org/officeDocument/2006/relationships" ref="J1029" display="Official amendment" ns1023:id="rIdVerifiedPET1023"/>
    <x:hyperlink xmlns:ns1024="http://schemas.openxmlformats.org/officeDocument/2006/relationships" ref="J1030" display="Official amendment" ns1024:id="rIdVerifiedPET1024"/>
    <x:hyperlink xmlns:ns1025="http://schemas.openxmlformats.org/officeDocument/2006/relationships" ref="J1031" display="Official amendment" ns1025:id="rIdVerifiedPET1025"/>
    <x:hyperlink xmlns:ns1026="http://schemas.openxmlformats.org/officeDocument/2006/relationships" ref="J1032" display="Official amendment" ns1026:id="rIdVerifiedPET1026"/>
    <x:hyperlink xmlns:ns1027="http://schemas.openxmlformats.org/officeDocument/2006/relationships" ref="J1033" display="Official amendment" ns1027:id="rIdVerifiedPET1027"/>
    <x:hyperlink xmlns:ns1028="http://schemas.openxmlformats.org/officeDocument/2006/relationships" ref="J1034" display="Official amendment" ns1028:id="rIdVerifiedPET1028"/>
    <x:hyperlink xmlns:ns1029="http://schemas.openxmlformats.org/officeDocument/2006/relationships" ref="J1035" display="Official amendment" ns1029:id="rIdVerifiedPET1029"/>
    <x:hyperlink xmlns:ns1030="http://schemas.openxmlformats.org/officeDocument/2006/relationships" ref="J1036" display="Official amendment" ns1030:id="rIdVerifiedPET1030"/>
    <x:hyperlink xmlns:ns1031="http://schemas.openxmlformats.org/officeDocument/2006/relationships" ref="J1037" display="Official amendment" ns1031:id="rIdVerifiedPET1031"/>
    <x:hyperlink xmlns:ns1032="http://schemas.openxmlformats.org/officeDocument/2006/relationships" ref="J1038" display="Official amendment" ns1032:id="rIdVerifiedPET1032"/>
    <x:hyperlink xmlns:ns1033="http://schemas.openxmlformats.org/officeDocument/2006/relationships" ref="J1039" display="Official amendment" ns1033:id="rIdVerifiedPET1033"/>
    <x:hyperlink xmlns:ns1034="http://schemas.openxmlformats.org/officeDocument/2006/relationships" ref="J1040" display="Official amendment" ns1034:id="rIdVerifiedPET1034"/>
    <x:hyperlink xmlns:ns1035="http://schemas.openxmlformats.org/officeDocument/2006/relationships" ref="J1041" display="Official amendment" ns1035:id="rIdVerifiedPET1035"/>
    <x:hyperlink xmlns:ns1036="http://schemas.openxmlformats.org/officeDocument/2006/relationships" ref="J1042" display="Official amendment" ns1036:id="rIdVerifiedPET1036"/>
    <x:hyperlink xmlns:ns1037="http://schemas.openxmlformats.org/officeDocument/2006/relationships" ref="J1043" display="Official amendment" ns1037:id="rIdVerifiedPET1037"/>
    <x:hyperlink xmlns:ns1038="http://schemas.openxmlformats.org/officeDocument/2006/relationships" ref="J1044" display="Official amendment" ns1038:id="rIdVerifiedPET1038"/>
    <x:hyperlink xmlns:ns1039="http://schemas.openxmlformats.org/officeDocument/2006/relationships" ref="J1045" display="Official amendment" ns1039:id="rIdVerifiedPET1039"/>
    <x:hyperlink xmlns:ns1040="http://schemas.openxmlformats.org/officeDocument/2006/relationships" ref="J1046" display="Official amendment" ns1040:id="rIdVerifiedPET1040"/>
    <x:hyperlink xmlns:ns1041="http://schemas.openxmlformats.org/officeDocument/2006/relationships" ref="J1047" display="Official amendment" ns1041:id="rIdVerifiedPET1041"/>
  </x:hyperlinks>
  <x:pageMargins left="0.7" right="0.7" top="0.75" bottom="0.75" header="0.3" footer="0.3"/>
  <x:tableParts count="1">
    <x:tablePart xmlns:r="http://schemas.openxmlformats.org/officeDocument/2006/relationships" r:id="R417df881b88c45b5"/>
  </x:tableParts>
</x:worksheet>
</file>